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FDC00F18-E727-4999-85B2-A43C8F77F1E0}" xr6:coauthVersionLast="47" xr6:coauthVersionMax="47" xr10:uidLastSave="{00000000-0000-0000-0000-000000000000}"/>
  <bookViews>
    <workbookView xWindow="3045" yWindow="2790" windowWidth="21600" windowHeight="11835" activeTab="1" xr2:uid="{00000000-000D-0000-FFFF-FFFF00000000}"/>
  </bookViews>
  <sheets>
    <sheet name="KERS NH" sheetId="10" r:id="rId1"/>
    <sheet name="KERS HZ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1" hidden="1">[1]TRSNEWS!#REF!</definedName>
    <definedName name="__123Graph_A" localSheetId="0" hidden="1">[1]TRSNEWS!#REF!</definedName>
    <definedName name="__123Graph_A" hidden="1">[1]TRSNEWS!#REF!</definedName>
    <definedName name="__123Graph_B" localSheetId="1" hidden="1">[1]TRSNEWS!#REF!</definedName>
    <definedName name="__123Graph_B" localSheetId="0" hidden="1">[1]TRSNEWS!#REF!</definedName>
    <definedName name="__123Graph_B" hidden="1">[1]TRSNEWS!#REF!</definedName>
    <definedName name="__123Graph_X" localSheetId="1" hidden="1">[1]TRSNEWS!#REF!</definedName>
    <definedName name="__123Graph_X" localSheetId="0" hidden="1">[1]TRSNEWS!#REF!</definedName>
    <definedName name="__123Graph_X" hidden="1">[1]TRSNEWS!#REF!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'KERS HZ'!$A$12:$AI$12</definedName>
    <definedName name="_xlnm._FilterDatabase" localSheetId="0" hidden="1">'KERS NH'!$A$12:$AH$12</definedName>
    <definedName name="ActPay">[2]Main!$B$26</definedName>
    <definedName name="AdHocSwitch">[3]calculations!$D$1</definedName>
    <definedName name="ADPVB">[2]Main!$B$61</definedName>
    <definedName name="AL_LY">[4]DocVariables!$B$16</definedName>
    <definedName name="AL_TY">[4]DocVariables!$B$15</definedName>
    <definedName name="ARC_for_Pres" localSheetId="1">#REF!</definedName>
    <definedName name="ARC_for_Pres" localSheetId="0">#REF!</definedName>
    <definedName name="ARC_for_Pres">#REF!</definedName>
    <definedName name="ARC_TY">[4]DocVariables!$B$19</definedName>
    <definedName name="AssetGroup">[5]Main!$B$13</definedName>
    <definedName name="AVA_LY">[4]DocVariables!$B$11</definedName>
    <definedName name="AVA_TY">[4]DocVariables!$B$10</definedName>
    <definedName name="AVALY">[6]DocVariable!$B$25</definedName>
    <definedName name="BenBen">[2]Main!$B$58</definedName>
    <definedName name="Client">[7]MergeFields!$A$8</definedName>
    <definedName name="ClientName">[5]Main!$B$8</definedName>
    <definedName name="ClientNumber">[5]Main!$B$9</definedName>
    <definedName name="ClientState">[5]Main!$B$10</definedName>
    <definedName name="COLA">[6]Main!$B$20</definedName>
    <definedName name="COLA_CappedAtCPI_YesOrNo">[5]Main!$B$34</definedName>
    <definedName name="COLA_NoneOrAutoOrAdhoc">[5]Main!$B$33</definedName>
    <definedName name="COLA_NONEorSorC">[5]Main!$B$31</definedName>
    <definedName name="COLA_Pct">[5]Main!$B$32</definedName>
    <definedName name="ContDelay">[6]DocVariable!$B$35</definedName>
    <definedName name="CostMethod">[5]Main!$B$14</definedName>
    <definedName name="CountsByDec">[7]LogDecrements!$B$8:$K$81</definedName>
    <definedName name="DisBen">[2]Main!$B$54</definedName>
    <definedName name="EEContRate">[6]Main!$B$13</definedName>
    <definedName name="EFWL_GARS" localSheetId="1">'[8]75 Exhibit3'!#REF!</definedName>
    <definedName name="EFWL_GARS" localSheetId="0">'[8]75 Exhibit3'!#REF!</definedName>
    <definedName name="EFWL_GARS">'[8]75 Exhibit3'!#REF!</definedName>
    <definedName name="EFWL_JSRS" localSheetId="1">'[8]75 Exhibit3'!#REF!</definedName>
    <definedName name="EFWL_JSRS" localSheetId="0">'[8]75 Exhibit3'!#REF!</definedName>
    <definedName name="EFWL_JSRS">'[8]75 Exhibit3'!#REF!</definedName>
    <definedName name="EFWL_PORS" localSheetId="1">'[8]75 Exhibit3'!#REF!</definedName>
    <definedName name="EFWL_PORS" localSheetId="0">'[8]75 Exhibit3'!#REF!</definedName>
    <definedName name="EFWL_PORS">'[8]75 Exhibit3'!#REF!</definedName>
    <definedName name="EFWL_SCNG" localSheetId="1">'[8]75 Exhibit3'!#REF!</definedName>
    <definedName name="EFWL_SCNG" localSheetId="0">'[8]75 Exhibit3'!#REF!</definedName>
    <definedName name="EFWL_SCNG">'[8]75 Exhibit3'!#REF!</definedName>
    <definedName name="EFWL_SCRS" localSheetId="1">'[8]75 Exhibit3'!#REF!</definedName>
    <definedName name="EFWL_SCRS" localSheetId="0">'[8]75 Exhibit3'!#REF!</definedName>
    <definedName name="EFWL_SCRS">'[8]75 Exhibit3'!#REF!</definedName>
    <definedName name="EmployeeFund">[6]DocVariable!$B$52</definedName>
    <definedName name="ExciseTax">[9]FY19ADEC!$J$22</definedName>
    <definedName name="Exp_ActDecs">'[7]Active Qx T12 NoWTC'!$K$10:$U$72</definedName>
    <definedName name="Exp_OTLookup">'[7]Overtime (2)'!$B$9:$L$54</definedName>
    <definedName name="Exp_RetDisQx">'[7]Proposed 2012 Retire Qx'!$AD$10:$AI$101</definedName>
    <definedName name="Exp_RetSvcQx">'[7]Proposed 2012 Retire Qx'!$S$10:$X$101</definedName>
    <definedName name="Exp_SalLookup">'[7]Salary Scale'!$B$10:$F$55</definedName>
    <definedName name="Exp_WithLookup">'[7]Withdraw Qx'!$C$12:$H$36</definedName>
    <definedName name="FISCAL10Year">[7]MergeFields!$A$10</definedName>
    <definedName name="FISCAL2Year">[7]MergeFields!$A$9</definedName>
    <definedName name="FYE">'[8]Inflows Outflows'!$N$1</definedName>
    <definedName name="GainLossHistory" localSheetId="1">#REF!</definedName>
    <definedName name="GainLossHistory" localSheetId="0">#REF!</definedName>
    <definedName name="GainLossHistory">#REF!</definedName>
    <definedName name="I">[6]Main!$B$9</definedName>
    <definedName name="ly">[6]Main!$H$3</definedName>
    <definedName name="maxsvc">'[7]Rate development'!$O$3</definedName>
    <definedName name="MVA_LY">[4]DocVariables!$B$13</definedName>
    <definedName name="MVA_TY">[4]DocVariables!$B$12</definedName>
    <definedName name="NCCreditORP">[6]DocVariable!$B$33</definedName>
    <definedName name="NCCreditRTW">[6]DocVariable!$B$32</definedName>
    <definedName name="ObsInfl">'[7]Rate development'!$H$59</definedName>
    <definedName name="ObsProd">'[7]Rate development'!$H$60</definedName>
    <definedName name="PayAmort">[6]DocVariable!$B$45</definedName>
    <definedName name="Payroll">[4]DocVariables!$B$18</definedName>
    <definedName name="PayrollGrowth">[6]DocVariable!$B$9</definedName>
    <definedName name="Plan">[4]DocVariables!$B$2</definedName>
    <definedName name="_xlnm.Print_Area" localSheetId="1">'KERS HZ'!$A$4:$AI$33</definedName>
    <definedName name="_xlnm.Print_Area" localSheetId="0">'KERS NH'!$A$4:$AH$382</definedName>
    <definedName name="_xlnm.Print_Titles" localSheetId="1">'KERS HZ'!$A:$B,'KERS HZ'!$4:$12</definedName>
    <definedName name="_xlnm.Print_Titles" localSheetId="0">'KERS NH'!$A:$B,'KERS NH'!$4:$12</definedName>
    <definedName name="qwer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results" localSheetId="1">#REF!</definedName>
    <definedName name="results" localSheetId="0">#REF!</definedName>
    <definedName name="results">#REF!</definedName>
    <definedName name="results2" localSheetId="1">#REF!</definedName>
    <definedName name="results2" localSheetId="0">#REF!</definedName>
    <definedName name="results2">#REF!</definedName>
    <definedName name="RetBen">[2]Main!$B$50</definedName>
    <definedName name="sadf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ty">[6]Main!$B$3</definedName>
    <definedName name="UAAL">[6]DocVariable!$B$34</definedName>
    <definedName name="UAALExhibit" localSheetId="1">#REF!</definedName>
    <definedName name="UAALExhibit" localSheetId="0">#REF!</definedName>
    <definedName name="UAALExhibit">#REF!</definedName>
    <definedName name="UAALLY">[6]DocVariable!$B$38</definedName>
    <definedName name="UAALPayment">[6]DocVariable!$B$20</definedName>
    <definedName name="ValDate">[6]DocVariable!$B$5</definedName>
    <definedName name="ValDateLY">[6]DocVariable!$B$6</definedName>
    <definedName name="ValYear">[6]DocVariable!$B$7</definedName>
    <definedName name="wrn.ACTIVE._.LIABILITIES._.SUMMARY." hidden="1">{#N/A,#N/A,FALSE,"ACTIVE LIABILITIES"}</definedName>
    <definedName name="wrn.ACTUARIAL._.GAIN._.LOSS." hidden="1">{#N/A,#N/A,FALSE,"ACTUARIAL GAIN LOSS"}</definedName>
    <definedName name="wrn.all." hidden="1">{#N/A,#N/A,FALSE,"Fin";#N/A,#N/A,FALSE,"Amort"}</definedName>
    <definedName name="wrn.ASSETS." hidden="1">{"page1",#N/A,FALSE,"93ASSOTH";"page2",#N/A,FALSE,"93ASSOTH";"page3",#N/A,FALSE,"93ASSOTH";"page4",#N/A,FALSE,"93ASSOTH";"page5",#N/A,FALSE,"93ASSOTH"}</definedName>
    <definedName name="wrn.assets.bun." hidden="1">{"PAGE1",#N/A,FALSE,"assets.bun";"PAGE2",#N/A,FALSE,"assets.bun";"PAGE3",#N/A,FALSE,"assets.bun"}</definedName>
    <definedName name="wrn.assets.eva." hidden="1">{"PAGE1",#N/A,FALSE,"assets.eva";"PAGE2",#N/A,FALSE,"assets.eva";"PAGE3",#N/A,FALSE,"assets.eva"}</definedName>
    <definedName name="wrn.assets.loc." hidden="1">{"PAGE1",#N/A,FALSE,"assets.loc";"PAGE2",#N/A,FALSE,"assets.loc";"PAGE3",#N/A,FALSE,"assets.loc"}</definedName>
    <definedName name="wrn.assets.non." hidden="1">{"PAGE1",#N/A,FALSE,"assets.non";"PAGE2",#N/A,FALSE,"assets.non";"PAGE3",#N/A,FALSE,"assets.non"}</definedName>
    <definedName name="wrn.assets.sal." hidden="1">{"PAGE1",#N/A,FALSE,"assets.sal";"PAGE2",#N/A,FALSE,"assets.sal";"PAGE3",#N/A,FALSE,"assets.sal"}</definedName>
    <definedName name="wrn.AVA." hidden="1">{"tabl10",#N/A,FALSE,"AVA";"table9",#N/A,FALSE,"AVA";"Value",#N/A,FALSE,"AVA";"excess",#N/A,FALSE,"AVA"}</definedName>
    <definedName name="wrn.base." hidden="1">{#N/A,#N/A,FALSE,"Financing";#N/A,#N/A,FALSE,"PBO - input";#N/A,#N/A,FALSE,"PBO results";#N/A,#N/A,FALSE,"Valuation Assets";#N/A,#N/A,FALSE,"Reconciliation";#N/A,#N/A,FALSE,"Gain-Loss Derivation";#N/A,#N/A,FALSE,"Gain-Loss by Source"}</definedName>
    <definedName name="wrn.Exh._.I_CombinedBalSht." hidden="1">{#N/A,#N/A,TRUE,"EXHI-BALSHT"}</definedName>
    <definedName name="wrn.Exh._.II_RevExpCombined_ExpTrst." hidden="1">{#N/A,#N/A,TRUE,"EXHII"}</definedName>
    <definedName name="wrn.Exh._.III_RevExp_PensionTrst." hidden="1">{#N/A,#N/A,TRUE,"EXHIII"}</definedName>
    <definedName name="wrn.Exh_A_Assets." hidden="1">{#N/A,#N/A,TRUE,"EXHA-BALSHT"}</definedName>
    <definedName name="wrn.Exh_A_Liab_Eq." hidden="1">{#N/A,#N/A,TRUE,"EXHA-BALSHT (2)"}</definedName>
    <definedName name="wrn.Exh_B_CombExpTrustBalSht." hidden="1">{#N/A,#N/A,TRUE,"EXHB-BALSHT"}</definedName>
    <definedName name="wrn.Exh_C_RevExpCombining_ExpTrst." hidden="1">{#N/A,#N/A,TRUE,"EXHC"}</definedName>
    <definedName name="wrn.Exh_D_Agy_Fds." hidden="1">{#N/A,#N/A,TRUE,"EXHD-AGY"}</definedName>
    <definedName name="wrn.GAINLOSS." hidden="1">{"GainLoss",#N/A,FALSE,"ACTIVE"}</definedName>
    <definedName name="wrn.GASB._.LIABILITIES." hidden="1">{#N/A,#N/A,FALSE,"GASB LIABILITIES"}</definedName>
    <definedName name="wrn.gasball." hidden="1">{"table14a",#N/A,FALSE,"GASB";"table14b",#N/A,FALSE,"GASB";"table14c",#N/A,FALSE,"GASB";"table14d",#N/A,FALSE,"GASB";"table15",#N/A,FALSE,"GASB";"table15_2",#N/A,FALSE,"GASB"}</definedName>
    <definedName name="wrn.growth." hidden="1">{"TABLE12",#N/A,FALSE,"GRTH";"TABLE6",#N/A,FALSE,"GRTH";"TABLE7",#N/A,FALSE,"GRTH"}</definedName>
    <definedName name="wrn.INACTIVE._.LIABILITIES._.SUMMARY." hidden="1">{#N/A,#N/A,FALSE,"INACTIVE LIABILITY SUMMARY"}</definedName>
    <definedName name="wrn.print." hidden="1">{"page1",#N/A,FALSE,"93ASSOTH";"page2",#N/A,FALSE,"93ASSOTH";"page3",#N/A,FALSE,"93ASSOTH";"page4",#N/A,FALSE,"93ASSOTH";"page5",#N/A,FALSE,"93ASSOTH"}</definedName>
    <definedName name="wrn.REPORTS." hidden="1">{"exhibits",#N/A,FALSE,"WS";"ws1",#N/A,FALSE,"RET";"ws2",#N/A,FALSE,"RET";"ws3",#N/A,FALSE,"RET";"ws4",#N/A,FALSE,"VT";"ws5",#N/A,FALSE,"VT";"ws6",#N/A,FALSE,"VT";"ValidActives",#N/A,FALSE,"ACTIVE";"NewEntrants",#N/A,FALSE,"ACTIVE";"TotalActives",#N/A,FALSE,"ACTIVE";"NewEntrants",#N/A,FALSE,"ACTIVE";"LiabSummary",#N/A,FALSE,"ACTIVE";"FundingSummary",#N/A,FALSE,"ACTIVE";"FundingState",#N/A,FALSE,"ACTIVE";"GainLoss",#N/A,FALSE,"ACTIVE"}</definedName>
    <definedName name="wrn.RTReport." hidden="1">{"ws1",#N/A,FALSE,"RET";"ws2",#N/A,FALSE,"RET";"ws3",#N/A,FALSE,"RET"}</definedName>
    <definedName name="wrn.Sch_1_Benefit_Incr_Acct." hidden="1">{#N/A,#N/A,TRUE,"SCH1B"}</definedName>
    <definedName name="wrn.Sch_1_ExpenseAcct." hidden="1">{#N/A,#N/A,TRUE,"SCH1e"}</definedName>
    <definedName name="wrn.Sch_1_Interest._.Acct." hidden="1">{#N/A,#N/A,TRUE,"SCH1i"}</definedName>
    <definedName name="wrn.Sch_1_MemberSavings." hidden="1">{#N/A,#N/A,TRUE,"SCH1M"}</definedName>
    <definedName name="wrn.Sch_1_RetiredReserve." hidden="1">{#N/A,#N/A,TRUE,"SCH1R"}</definedName>
    <definedName name="wrn.Sch_1_StateContrAcct." hidden="1">{#N/A,#N/A,TRUE,"SCH1S "}</definedName>
    <definedName name="wrn.Sch_2_Budget._.Schedule." hidden="1">{#N/A,#N/A,TRUE,"SCH2"}</definedName>
    <definedName name="wrn.Sch_3_Investment._.Portfolio." hidden="1">{#N/A,#N/A,TRUE,"SCH3"}</definedName>
    <definedName name="wrn.STUDY." hidden="1">{"BASIS",#N/A,FALSE,"ACTIVE";"COST",#N/A,FALSE,"ACTIVE";"STUDY",#N/A,FALSE,"ACTIVE"}</definedName>
    <definedName name="wrn.tables." hidden="1">{"tbl1",#N/A,FALSE,"95tbls";"tbl2",#N/A,FALSE,"95tbls";"tbl3",#N/A,FALSE,"95tbls";"tbl4a",#N/A,FALSE,"95tbls";"tbl4b",#N/A,FALSE,"95tbls";"tbl5",#N/A,FALSE,"95tbls";#N/A,#N/A,FALSE,"tbl6";#N/A,#N/A,FALSE,"tbl7";"tbl8",#N/A,FALSE,"95tbls";"tbl9",#N/A,FALSE,"95tbls";"tbl10",#N/A,FALSE,"95tbls";"tbl11",#N/A,FALSE,"95tbls";#N/A,#N/A,FALSE,"tbl12";#N/A,#N/A,FALSE,"tbl13";"tbl14a",#N/A,FALSE,"95tbls";#N/A,#N/A,FALSE,"tbl14b";"tbl14c",#N/A,FALSE,"95tbls";"tbl14d",#N/A,FALSE,"95tbls";"tbl15",#N/A,FALSE,"95tbls";"tbl16",#N/A,FALSE,"95tbls"}</definedName>
    <definedName name="wrn.Valuation." hidden="1">{#N/A,#N/A,FALSE,"Financing";#N/A,#N/A,FALSE,"Assets"}</definedName>
    <definedName name="wrn.VALUATION._.COSTS." hidden="1">{#N/A,#N/A,FALSE,"VALUATION COST #'S"}</definedName>
    <definedName name="wrn.valuation._.exhibits.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VTReport." hidden="1">{"APV_VT",#N/A,FALSE,"VT";"Errors",#N/A,FALSE,"VT";"OTH_LIAB",#N/A,FALSE,"VT"}</definedName>
    <definedName name="wrn.Whole._.Report.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wrn.WSassets." hidden="1">{"change",#N/A,FALSE,"WS";"exhibits",#N/A,FALSE,"WS";"table16",#N/A,FALSE,"WS"}</definedName>
    <definedName name="wrn.YIELD." hidden="1">{"YieldEstimate",#N/A,FALSE,"ACTIVE"}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1" l="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B11" i="11"/>
  <c r="C11" i="11" s="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AB11" i="11" s="1"/>
  <c r="AC11" i="11" s="1"/>
  <c r="AD11" i="11" s="1"/>
  <c r="AE11" i="11" s="1"/>
  <c r="AF11" i="11" s="1"/>
  <c r="AG11" i="11" s="1"/>
  <c r="AH11" i="11" s="1"/>
  <c r="AI11" i="11" s="1"/>
  <c r="AE10" i="11"/>
  <c r="AF10" i="11" s="1"/>
  <c r="AG10" i="11" s="1"/>
  <c r="AH10" i="11" s="1"/>
  <c r="K10" i="11"/>
  <c r="J10" i="11"/>
  <c r="AH382" i="10"/>
  <c r="AG382" i="10"/>
  <c r="AF382" i="10"/>
  <c r="AE382" i="10"/>
  <c r="AD382" i="10"/>
  <c r="AC382" i="10"/>
  <c r="AB382" i="10"/>
  <c r="AA382" i="10"/>
  <c r="Z382" i="10"/>
  <c r="Y382" i="10"/>
  <c r="X382" i="10"/>
  <c r="W382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B11" i="10"/>
  <c r="C11" i="10" s="1"/>
  <c r="D11" i="10" s="1"/>
  <c r="E11" i="10" s="1"/>
  <c r="F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AB11" i="10" s="1"/>
  <c r="AC11" i="10" s="1"/>
  <c r="AD11" i="10" s="1"/>
  <c r="AE11" i="10" s="1"/>
  <c r="AF11" i="10" s="1"/>
  <c r="AG11" i="10" s="1"/>
  <c r="AH11" i="10" s="1"/>
  <c r="AD10" i="10"/>
  <c r="AE10" i="10" s="1"/>
  <c r="AF10" i="10" s="1"/>
  <c r="AG10" i="10" s="1"/>
  <c r="J10" i="10"/>
  <c r="I10" i="10"/>
</calcChain>
</file>

<file path=xl/sharedStrings.xml><?xml version="1.0" encoding="utf-8"?>
<sst xmlns="http://schemas.openxmlformats.org/spreadsheetml/2006/main" count="632" uniqueCount="487">
  <si>
    <t>OPEB Expense</t>
  </si>
  <si>
    <t>Outstanding Balance of Deferred Outflows of Resources</t>
  </si>
  <si>
    <t>Outstanding Balance of Deferred Inflows of Resources</t>
  </si>
  <si>
    <t>Recognition of Existing Deferred Outflows (Inflows) of Resources for</t>
  </si>
  <si>
    <t>Deferred Amounts</t>
  </si>
  <si>
    <t>Change in</t>
  </si>
  <si>
    <t>Future Measurement Period Ending June 30,</t>
  </si>
  <si>
    <t>from Changes in</t>
  </si>
  <si>
    <t>Proportionate</t>
  </si>
  <si>
    <t>Proportion &amp; Differences</t>
  </si>
  <si>
    <t>Differences Between</t>
  </si>
  <si>
    <t>Total</t>
  </si>
  <si>
    <t>Discount Rate</t>
  </si>
  <si>
    <t>Health Care</t>
  </si>
  <si>
    <t>Share of</t>
  </si>
  <si>
    <t>Between Employer Contrib.</t>
  </si>
  <si>
    <t>Gross</t>
  </si>
  <si>
    <t>Net</t>
  </si>
  <si>
    <t>Implicit Subsidy</t>
  </si>
  <si>
    <t>Employer Contrib.</t>
  </si>
  <si>
    <t>Deferred</t>
  </si>
  <si>
    <t>Participating</t>
  </si>
  <si>
    <t>Employer</t>
  </si>
  <si>
    <t>Implicit</t>
  </si>
  <si>
    <t>Less 1.00%</t>
  </si>
  <si>
    <t>Plus 1.00%</t>
  </si>
  <si>
    <t>Trend Rate</t>
  </si>
  <si>
    <t>Aggregate Plan</t>
  </si>
  <si>
    <t>&amp; Proportionate Share</t>
  </si>
  <si>
    <t>Nonemployer</t>
  </si>
  <si>
    <t>Year Ending</t>
  </si>
  <si>
    <t>Liability</t>
  </si>
  <si>
    <t>Assumption</t>
  </si>
  <si>
    <t>Investment</t>
  </si>
  <si>
    <t>Outflow of</t>
  </si>
  <si>
    <t>Inflow of</t>
  </si>
  <si>
    <t>Employer Code</t>
  </si>
  <si>
    <t>Share</t>
  </si>
  <si>
    <t>Contributions</t>
  </si>
  <si>
    <t>Subsidy</t>
  </si>
  <si>
    <t>1% Decrease</t>
  </si>
  <si>
    <t>1% Increase</t>
  </si>
  <si>
    <t>of Plan Contributions</t>
  </si>
  <si>
    <t>Experience</t>
  </si>
  <si>
    <t>Changes</t>
  </si>
  <si>
    <t>Resources</t>
  </si>
  <si>
    <t>Thereafter</t>
  </si>
  <si>
    <t>014A</t>
  </si>
  <si>
    <t>024A</t>
  </si>
  <si>
    <t>031A</t>
  </si>
  <si>
    <t>060A</t>
  </si>
  <si>
    <t>071A</t>
  </si>
  <si>
    <t>086A</t>
  </si>
  <si>
    <t>116A</t>
  </si>
  <si>
    <t>W002</t>
  </si>
  <si>
    <t>W003</t>
  </si>
  <si>
    <t>W005</t>
  </si>
  <si>
    <t>W007</t>
  </si>
  <si>
    <t>W008</t>
  </si>
  <si>
    <t>W011</t>
  </si>
  <si>
    <t>W015</t>
  </si>
  <si>
    <t>W021</t>
  </si>
  <si>
    <t>W022</t>
  </si>
  <si>
    <t>W023</t>
  </si>
  <si>
    <t>W025</t>
  </si>
  <si>
    <t>W028</t>
  </si>
  <si>
    <t>W030</t>
  </si>
  <si>
    <t>W036</t>
  </si>
  <si>
    <t>W037</t>
  </si>
  <si>
    <t>W039</t>
  </si>
  <si>
    <t>W040</t>
  </si>
  <si>
    <t>W041</t>
  </si>
  <si>
    <t>W042</t>
  </si>
  <si>
    <t>W046</t>
  </si>
  <si>
    <t>W049</t>
  </si>
  <si>
    <t>W053</t>
  </si>
  <si>
    <t>W054</t>
  </si>
  <si>
    <t>W055</t>
  </si>
  <si>
    <t>W056</t>
  </si>
  <si>
    <t>W062</t>
  </si>
  <si>
    <t>W063</t>
  </si>
  <si>
    <t>W065</t>
  </si>
  <si>
    <t>W073</t>
  </si>
  <si>
    <t>W074</t>
  </si>
  <si>
    <t>W076</t>
  </si>
  <si>
    <t>W077</t>
  </si>
  <si>
    <t>W082</t>
  </si>
  <si>
    <t>W083</t>
  </si>
  <si>
    <t>W084</t>
  </si>
  <si>
    <t>W087</t>
  </si>
  <si>
    <t>W088</t>
  </si>
  <si>
    <t>W093</t>
  </si>
  <si>
    <t>W094</t>
  </si>
  <si>
    <t>W096</t>
  </si>
  <si>
    <t>W100</t>
  </si>
  <si>
    <t>W102</t>
  </si>
  <si>
    <t>W103</t>
  </si>
  <si>
    <t>W106</t>
  </si>
  <si>
    <t>W107</t>
  </si>
  <si>
    <t>W108</t>
  </si>
  <si>
    <t>W110</t>
  </si>
  <si>
    <t>W111</t>
  </si>
  <si>
    <t>W112</t>
  </si>
  <si>
    <t>W113</t>
  </si>
  <si>
    <t>W117</t>
  </si>
  <si>
    <t>W018</t>
  </si>
  <si>
    <t>W058</t>
  </si>
  <si>
    <t>W061</t>
  </si>
  <si>
    <t>W092</t>
  </si>
  <si>
    <t>W099</t>
  </si>
  <si>
    <t>W118</t>
  </si>
  <si>
    <t>X034</t>
  </si>
  <si>
    <t>X059</t>
  </si>
  <si>
    <t>Participating Employer Name</t>
  </si>
  <si>
    <t>BRECKINRIDGE CO ATTORNEY</t>
  </si>
  <si>
    <t>CHRISTIAN COUNTY ATTORNEY</t>
  </si>
  <si>
    <t>EDMONSON COUNTY ATTORNEY</t>
  </si>
  <si>
    <t>KNOTT COUNTY ATTORNEY</t>
  </si>
  <si>
    <t>LOGAN COUNTY ATTORNEY</t>
  </si>
  <si>
    <t>MONROE CO ATTORNEY</t>
  </si>
  <si>
    <t>LEGS GENERAL ASSEMBLY</t>
  </si>
  <si>
    <t>LEGS LEGISLATIVE RES COMM</t>
  </si>
  <si>
    <t>WAYNE COUNTY ATTORNEY</t>
  </si>
  <si>
    <t>EASTERN KY UNIV</t>
  </si>
  <si>
    <t>KET FOUNDATION</t>
  </si>
  <si>
    <t>KY BAR ASSOCIATION</t>
  </si>
  <si>
    <t>CHILD WATCH ADVOCACY CTR</t>
  </si>
  <si>
    <t>SANCTUARY INC</t>
  </si>
  <si>
    <t>O A S I S</t>
  </si>
  <si>
    <t>BARREN RIVER CHILD ADVOCA</t>
  </si>
  <si>
    <t>MOREHEAD STATE UNIVERSITY</t>
  </si>
  <si>
    <t>MURRAY STATE UNIV</t>
  </si>
  <si>
    <t>NORTHERN KY UNIVERSITY</t>
  </si>
  <si>
    <t>SILVERLEALF</t>
  </si>
  <si>
    <t>SPRINGHAVEN INC</t>
  </si>
  <si>
    <t>SAFE HARBOR</t>
  </si>
  <si>
    <t>D.O.V.E.S.</t>
  </si>
  <si>
    <t>GATEWAY CHILD ADVOCACY</t>
  </si>
  <si>
    <t>JUDI'S PLACE FOR KIDS, INC.</t>
  </si>
  <si>
    <t>KY RIVER CHILD ADVOCACY</t>
  </si>
  <si>
    <t>BLUEGRASS RAPE CRISIS CTR</t>
  </si>
  <si>
    <t>NURSING HOME OMBUDSMAN</t>
  </si>
  <si>
    <t>WESTERN KENTUCKY UNIV</t>
  </si>
  <si>
    <t>KASAP</t>
  </si>
  <si>
    <t>KDVA</t>
  </si>
  <si>
    <t>PENNYRILE CHILD ADV CTR</t>
  </si>
  <si>
    <t>BUFFALO TR CHILD ADV INC</t>
  </si>
  <si>
    <t>CUMBERLAND V C A CENTER</t>
  </si>
  <si>
    <t>LAKE CUMB CHILD ADV CTR</t>
  </si>
  <si>
    <t>B.R.A.S.S.</t>
  </si>
  <si>
    <t>WOMEN AWARE</t>
  </si>
  <si>
    <t>BETHANY HOUSE ABUSE SHELT</t>
  </si>
  <si>
    <t>HOPE HARBOR INC</t>
  </si>
  <si>
    <t>CHILD ADV CTR OF GRN RVR</t>
  </si>
  <si>
    <t>CSG HEADQUARTERS</t>
  </si>
  <si>
    <t>KY HIGHER ED STUD LN CORP</t>
  </si>
  <si>
    <t>JUDL JUDICIAL RET SYSTEM</t>
  </si>
  <si>
    <t>JUDL ADM OFF OF THE COURT</t>
  </si>
  <si>
    <t>LEX FAYETTE CO HLTH DEPT</t>
  </si>
  <si>
    <t>LAKE CUMBERLAND DISTRICT</t>
  </si>
  <si>
    <t>WEDCO DIST HEALTH DEPT</t>
  </si>
  <si>
    <t>NORTHERN KY DIST HLTH DEP</t>
  </si>
  <si>
    <t>BARREN RVR DIST HLTH DEPT</t>
  </si>
  <si>
    <t>GREEN RVR DIST HLTH DEPT</t>
  </si>
  <si>
    <t>LINCOLN TRL DIST HLTH DEP</t>
  </si>
  <si>
    <t>PURCHASE DIST HLTH DEPT</t>
  </si>
  <si>
    <t>MERCER CO HEALTH DEPT</t>
  </si>
  <si>
    <t>CUMBERLAND VLY DIST HEALT</t>
  </si>
  <si>
    <t>KY RIVER DIST HEALTH DEPT</t>
  </si>
  <si>
    <t>BOURBON CO HEALTH CENTER</t>
  </si>
  <si>
    <t>CLARK CO HEALTH DEPT</t>
  </si>
  <si>
    <t>GATEWAY DIST HEALTH DEPT</t>
  </si>
  <si>
    <t>BOYLE CO HEALTH DEPT</t>
  </si>
  <si>
    <t>PIKE CO HEALTH DEPT</t>
  </si>
  <si>
    <t>FLOYD CO HEALTH CENTER</t>
  </si>
  <si>
    <t>MARTIN CO HEALTH DEPT</t>
  </si>
  <si>
    <t>BUFFALO TRACE HEALTH DEPT</t>
  </si>
  <si>
    <t>N CENTRAL DIST HLTH DEPT</t>
  </si>
  <si>
    <t>PENNYRILE DIST HLTH DEPT</t>
  </si>
  <si>
    <t>BREATHITT CO HEALTH DEPT</t>
  </si>
  <si>
    <t>GREENUP CO HLTH DEPT</t>
  </si>
  <si>
    <t>WHITLEY CO HEALTH DEPT</t>
  </si>
  <si>
    <t>LAUREL CO HEALTH DEPT</t>
  </si>
  <si>
    <t>KNOX CO HEALTH DEPT</t>
  </si>
  <si>
    <t>MONROE CO HEALTH DEPT</t>
  </si>
  <si>
    <t>BULLITT CO HEALTH DEPT</t>
  </si>
  <si>
    <t>THREE RIVERS DIST HLTH</t>
  </si>
  <si>
    <t>ESTILL CO HEALTH DEPT</t>
  </si>
  <si>
    <t>OLDHAM CO HEALTH DEPT</t>
  </si>
  <si>
    <t>LEWIS CO HEALTH DEPT</t>
  </si>
  <si>
    <t>FLEMING CO HEALTH DEP</t>
  </si>
  <si>
    <t>JESSAMINE CO HEALTH DEPT</t>
  </si>
  <si>
    <t>POWELL CO HEALTH DEPT</t>
  </si>
  <si>
    <t>ANDERSON CO HEALTH DEPT</t>
  </si>
  <si>
    <t>MADISON CO HEALTH DEP</t>
  </si>
  <si>
    <t>JOHNSON CO HEALTH DEPT</t>
  </si>
  <si>
    <t>MAGOFFIN CO HEALTH DEPT</t>
  </si>
  <si>
    <t>ALLEN CO HEALTH DEPT</t>
  </si>
  <si>
    <t>FRANKLIN CO HEALTH DEPT</t>
  </si>
  <si>
    <t>LINCOLN CO HEALTH DEPT</t>
  </si>
  <si>
    <t>WOODFORD CO HEALTH DEPT</t>
  </si>
  <si>
    <t>MUHLENBERG CO.HEALTH DEPT</t>
  </si>
  <si>
    <t>MARSHALL CO HEALTH DEPT</t>
  </si>
  <si>
    <t>CHRISTIAN CO HEALTH DEPT</t>
  </si>
  <si>
    <t>HOPKINS CO HEALTH DEPT</t>
  </si>
  <si>
    <t>TODD CO HEALTH DEPT</t>
  </si>
  <si>
    <t>BRACKEN CO HEALTH DEPT</t>
  </si>
  <si>
    <t>MONTGOMERY CO HEALTH DEPT</t>
  </si>
  <si>
    <t>GARRARD COUNTY HEALTH DPT</t>
  </si>
  <si>
    <t>BRECKINRIDGE CO HEALTH BD</t>
  </si>
  <si>
    <t>ASHLAND BOYD CO HEALTH DP</t>
  </si>
  <si>
    <t>LAWRENCE CO HEALTH DEPT</t>
  </si>
  <si>
    <t>GRAVES CO HEALTH CENTER</t>
  </si>
  <si>
    <t>CALLOWAY CO HEALTH DEPT</t>
  </si>
  <si>
    <t>BELL CO HEALTH DEPT</t>
  </si>
  <si>
    <t>GRAYSON COUNTY HEALTH DEPT</t>
  </si>
  <si>
    <t>HARLAN CO HEALTH DEPT</t>
  </si>
  <si>
    <t>CARTER CO HEALTH DEPT</t>
  </si>
  <si>
    <t>UNIFIED PROSECUTORIAL SYS</t>
  </si>
  <si>
    <t>DEPT OF AGRICULTURE</t>
  </si>
  <si>
    <t>ATTORNEY GENERALS OFFICE</t>
  </si>
  <si>
    <t>AUDITOR OF PUBLIC ACCOUNT</t>
  </si>
  <si>
    <t>REGISTRY OF ELECTION</t>
  </si>
  <si>
    <t>GOVERNORS OFFICE</t>
  </si>
  <si>
    <t>DEPT OF VETERANS AFFAIRS</t>
  </si>
  <si>
    <t>MILITARY AFFAIRS COMM</t>
  </si>
  <si>
    <t>KY INFRASTRUCTURE</t>
  </si>
  <si>
    <t>LT GOVERNORS OFFICE</t>
  </si>
  <si>
    <t>AGRICULTURAL DEVELOP BD</t>
  </si>
  <si>
    <t>OFF OF HOMELAND SECURITY</t>
  </si>
  <si>
    <t>DEPT MILITARY AFFAIRS</t>
  </si>
  <si>
    <t>OFF OF SECRETARY TO CABIN</t>
  </si>
  <si>
    <t>GOV OFF LOCAL DEVELOPMENT</t>
  </si>
  <si>
    <t>SECRETARY OF STATE</t>
  </si>
  <si>
    <t>STATE TREASURERS OFFICE</t>
  </si>
  <si>
    <t>EARLY CHILDHOOD ADVISORY COUNCIL</t>
  </si>
  <si>
    <t>BOARD OF MEDICAL IMAGING &amp; RADIATION TECHNOLOGY</t>
  </si>
  <si>
    <t>KY COMM NETWORK AUTH</t>
  </si>
  <si>
    <t>BOARD OF ACCOUNTANCY</t>
  </si>
  <si>
    <t>BOARD OF BARBERING</t>
  </si>
  <si>
    <t>BOARD OF CHIROPRACTIC EXM</t>
  </si>
  <si>
    <t>BOARD OF DENTISTRY</t>
  </si>
  <si>
    <t>BOARD OF ELECTIONS</t>
  </si>
  <si>
    <t>BRD OF EMBALMERS/FUN DIR</t>
  </si>
  <si>
    <t>BOARD OF EXM ARCHITECTS</t>
  </si>
  <si>
    <t>KY LANDSCAPE ARCH REG BD</t>
  </si>
  <si>
    <t>BD EXAMINERS OF SOCIAL WK</t>
  </si>
  <si>
    <t>BD OF HAIRDRESSERS/CSMTG</t>
  </si>
  <si>
    <t>BD OF MEDICAL LICENSURE</t>
  </si>
  <si>
    <t>BOARD OF NURSING</t>
  </si>
  <si>
    <t>BOARD OF OPTOMETRIC EXM</t>
  </si>
  <si>
    <t>KY RESPIRATORY CARE BD</t>
  </si>
  <si>
    <t>PERSONNEL BOARD</t>
  </si>
  <si>
    <t>KY BOARD OF PHARMACY</t>
  </si>
  <si>
    <t>BD OF PHYSICAL THERAPY</t>
  </si>
  <si>
    <t>BD OF PROF ENGINEERS &amp; LA</t>
  </si>
  <si>
    <t>SCHOOL FAC CONSTR COMM</t>
  </si>
  <si>
    <t>EXECUTIVE BRANCH ETH COMM</t>
  </si>
  <si>
    <t>COMMISSION ON HUMAN RIGHT</t>
  </si>
  <si>
    <t>COMMISSION ON WOMEN</t>
  </si>
  <si>
    <t>KY COUNCIL POSTSEC EDUCAT</t>
  </si>
  <si>
    <t>OFFICE OF STATE BUD DIREC</t>
  </si>
  <si>
    <t>TRAN OFF OF THE SECRETARY</t>
  </si>
  <si>
    <t>TRAN OFFICE OF LEGAL SVC</t>
  </si>
  <si>
    <t>DIVISION OF FACILITY MANA</t>
  </si>
  <si>
    <t>TRAN DEPT OF AVIATION</t>
  </si>
  <si>
    <t>TRAN OFFICE OF PERSONNEL</t>
  </si>
  <si>
    <t>OFFICE OF INFORMAT TECHNO</t>
  </si>
  <si>
    <t>OFFICE OF AUDITS</t>
  </si>
  <si>
    <t>DOT PAYROLL DIVISION</t>
  </si>
  <si>
    <t>TRAN DEPT OF HIGHWAYS</t>
  </si>
  <si>
    <t>TRAN DEPT OF INTERGOV PRO</t>
  </si>
  <si>
    <t>TRAN DEPT OF VEH REGULATE</t>
  </si>
  <si>
    <t>CAB FOR ECONOMIC DEVELOPMENT</t>
  </si>
  <si>
    <t>KENTUCKY STATE UNIVERSITY</t>
  </si>
  <si>
    <t>KHEAA DIV OF FINANCIAL AF</t>
  </si>
  <si>
    <t>COMMONWEALTH OF TECHNOL</t>
  </si>
  <si>
    <t>KY RIVER AUTHORITY</t>
  </si>
  <si>
    <t>OFFICE OF PVA'S</t>
  </si>
  <si>
    <t>DEPT OF REVENUE</t>
  </si>
  <si>
    <t>OFFICE OF SECRETARY</t>
  </si>
  <si>
    <t>FIN OFFICE OF INSP GENERAL</t>
  </si>
  <si>
    <t>OFF OF THE CONTROLLER</t>
  </si>
  <si>
    <t>DEPT FACILITIES SUPP SVCS</t>
  </si>
  <si>
    <t>KY STATE FAIR BOARD</t>
  </si>
  <si>
    <t>COMM KY HERITAGE COUNCIL</t>
  </si>
  <si>
    <t>KY ARTS COUNCIL</t>
  </si>
  <si>
    <t>KY HISTORICAL SOCIETY</t>
  </si>
  <si>
    <t>DEPT OF FISH &amp; WILDLIFE</t>
  </si>
  <si>
    <t>COMM KY HORSE PARK</t>
  </si>
  <si>
    <t>DEPT OF PARKS</t>
  </si>
  <si>
    <t>COMM OFFICE OF SECRETARY</t>
  </si>
  <si>
    <t>KY ARTISANS CTR AT BEREA</t>
  </si>
  <si>
    <t>DEPT OF TOURISM</t>
  </si>
  <si>
    <t>EDUC PROF STANDARDS BD</t>
  </si>
  <si>
    <t>KY COMM DEAF/HARD OF HEAR</t>
  </si>
  <si>
    <t>KY ENVIRONMENTAL EDUC COU</t>
  </si>
  <si>
    <t>EDUC OFFICE OF SECRETARY</t>
  </si>
  <si>
    <t>DEPT WORKFORCE INVESTMENT</t>
  </si>
  <si>
    <t>KY COMM ON PROPRIETARY ED</t>
  </si>
  <si>
    <t>EDUC DEPT OF EDUCATION</t>
  </si>
  <si>
    <t>KY EDUCATIONAL TV AUTHOR</t>
  </si>
  <si>
    <t>KY DEPT LIBRARY &amp; ARCHIVE</t>
  </si>
  <si>
    <t>OFFICE OF THE KY HEALTH BENEFIT EXCHANGE</t>
  </si>
  <si>
    <t>H&amp;FS OFF OF THE SECRETARY</t>
  </si>
  <si>
    <t>OFFICE INSPECTOR GENERAL</t>
  </si>
  <si>
    <t>OFFICE OF HEALTH POLICY</t>
  </si>
  <si>
    <t>DEPT OF AGING/INDEP LIVIN</t>
  </si>
  <si>
    <t>DEPT FOR INCOME SUPPORT</t>
  </si>
  <si>
    <t>DEPT FOR PUBLIC HEALTH</t>
  </si>
  <si>
    <t>OFF HUMAN RESOURCE MANAGE</t>
  </si>
  <si>
    <t>SERVE KY</t>
  </si>
  <si>
    <t>H&amp;FS DEPT FOR COMM BASE S</t>
  </si>
  <si>
    <t>DEPT FOR MEDICAID SERVICE</t>
  </si>
  <si>
    <t>OFFICE FOR CHILDREN WITH SPECIAL HEALTH CARE NEEDS</t>
  </si>
  <si>
    <t>J&amp;PS OFF OF SECRETARY</t>
  </si>
  <si>
    <t>DEPT OF PUBLIC ADVOCACY</t>
  </si>
  <si>
    <t>J&amp;PS DEPT OF KY STATE POL</t>
  </si>
  <si>
    <t>J&amp;PS OF JUVENILE JUSTICE</t>
  </si>
  <si>
    <t>DEPT OF CRIMINAL JUST TRN</t>
  </si>
  <si>
    <t>J&amp;PS DEPT OF CORRECTIONS</t>
  </si>
  <si>
    <t>KCTCS</t>
  </si>
  <si>
    <t>OFFICE OF THE SECRETARY</t>
  </si>
  <si>
    <t>DEPT PERSONNEL ADMIN</t>
  </si>
  <si>
    <t>DEPT FOR EMPLOYEE INS</t>
  </si>
  <si>
    <t>DEPT OF WRKPLACE STANDARD</t>
  </si>
  <si>
    <t>DEPT OF WORKERS CLAIMS</t>
  </si>
  <si>
    <t>KY OSH REVIEW COMMISSION</t>
  </si>
  <si>
    <t>WORKERS COMP FUNDING COMM</t>
  </si>
  <si>
    <t>GEN ADM PROG SUPP S SERVI</t>
  </si>
  <si>
    <t>OFF OF INSPCT GEN S SVCS</t>
  </si>
  <si>
    <t>KY PUBLIC SVC COMMISSION</t>
  </si>
  <si>
    <t>KY STATE NATURE PRES COMM</t>
  </si>
  <si>
    <t>DEPT FOR ENERGY DEV &amp; IND</t>
  </si>
  <si>
    <t>DEPT FOR NATURAL RESOURCE</t>
  </si>
  <si>
    <t>DEPT FOR ENVIRONM PROTECT</t>
  </si>
  <si>
    <t>OFFICE OF ADMINISTRATIVE SERVICES</t>
  </si>
  <si>
    <t>KY HORSE RACING AUTHORITY</t>
  </si>
  <si>
    <t>KY CLAIMS COMMISSION</t>
  </si>
  <si>
    <t>DEPT OF INSURANCE</t>
  </si>
  <si>
    <t>OFF OF OCCUP &amp; PROFESSION</t>
  </si>
  <si>
    <t>KY BOXING &amp; WRESTLING AUT</t>
  </si>
  <si>
    <t>DEPT OF ALCOHOL &amp; BEVERA</t>
  </si>
  <si>
    <t>DEPT OF CHARITABLE GAMING</t>
  </si>
  <si>
    <t>DEPT OF FINANCIAL INSTITU</t>
  </si>
  <si>
    <t>DEPT OF HOUSING &amp; BUILD C</t>
  </si>
  <si>
    <t>ASST OF COMMONWEALTH ATTY</t>
  </si>
  <si>
    <t>KENTUCKY HOUSING CORP</t>
  </si>
  <si>
    <t>FRANKLIN CO COUNCIL AGING</t>
  </si>
  <si>
    <t>MUN ELEC POW ASSOC OF KY</t>
  </si>
  <si>
    <t>HIGHSCHOOL ATHLETIC ASSOC</t>
  </si>
  <si>
    <t>KY OFFICE OF BAR ADMISSIO</t>
  </si>
  <si>
    <t>KY ASSOC OF REGIONAL PROG</t>
  </si>
  <si>
    <t>MASTER COMM BOONE CO</t>
  </si>
  <si>
    <t>MASTER COMM CAMPBELL CO</t>
  </si>
  <si>
    <t>MASTER COMM CHRISTIAN CO</t>
  </si>
  <si>
    <t>MASTER COMM CLARK CO</t>
  </si>
  <si>
    <t>MASTER COMM CLINTON/CUMBE</t>
  </si>
  <si>
    <t>MASTER COMM DAVIESS CO</t>
  </si>
  <si>
    <t>MASTER COMM FAYETTE CO</t>
  </si>
  <si>
    <t>MASTER COMM GARRARD CO</t>
  </si>
  <si>
    <t>MASTER COMM GRANT CO</t>
  </si>
  <si>
    <t>MASTER COMM GRAYSON CO</t>
  </si>
  <si>
    <t>MASTER COMM HARDIN CO</t>
  </si>
  <si>
    <t>MASTER COMMISSIONER HART COUNTY</t>
  </si>
  <si>
    <t>MASTER COMM HENDERSON CO</t>
  </si>
  <si>
    <t>HENRY/ TRIMBLE MASTER COM</t>
  </si>
  <si>
    <t>MASTER COMM HOPKINS CO</t>
  </si>
  <si>
    <t>MASTER COMM JEFF CIRCUIT</t>
  </si>
  <si>
    <t>MASTER COMMISSIONER OF JESSAMINE COUNTY</t>
  </si>
  <si>
    <t>MASTER COMM KENTON CO</t>
  </si>
  <si>
    <t>MASTER COMM LAUREL CO</t>
  </si>
  <si>
    <t>MASTER COMM MCCRACKEN CO</t>
  </si>
  <si>
    <t>MASTER COMM MADISON CO</t>
  </si>
  <si>
    <t>MASTER COMM MEADE CO</t>
  </si>
  <si>
    <t>MASTER COMM NELSON CO</t>
  </si>
  <si>
    <t>MASTER COMM OLDHAM CO</t>
  </si>
  <si>
    <t>MASTER COMM OWEN CO</t>
  </si>
  <si>
    <t>MASTER COMM PIKE CO</t>
  </si>
  <si>
    <t>MASTER COMM FOR FLEMING</t>
  </si>
  <si>
    <t>MASTER COMM SCOTT CO</t>
  </si>
  <si>
    <t>MASTER COMM SIMPSON CO</t>
  </si>
  <si>
    <t>MASTER COMM WARREN CO</t>
  </si>
  <si>
    <t>LOGAN CO MASTER COM</t>
  </si>
  <si>
    <t>MASTER COMM FLOYD CO</t>
  </si>
  <si>
    <t>MASTER COMM BARREN CO</t>
  </si>
  <si>
    <t>MASTER COMM MUHLENBERG CO</t>
  </si>
  <si>
    <t>NORTHERN KY REG MHMR BD</t>
  </si>
  <si>
    <t>COMMUNICARE INC</t>
  </si>
  <si>
    <t>ADANTA/BEHAVIORAL HLTH SR</t>
  </si>
  <si>
    <t>CUMBERLAND RIVER MHMR</t>
  </si>
  <si>
    <t>WESTERN KY REG MHMR ADV</t>
  </si>
  <si>
    <t>PENNYROYAL REG MHMR BD</t>
  </si>
  <si>
    <t>GREEN RVR REG MHMR BD</t>
  </si>
  <si>
    <t>COMPREHEND INC REG MHMR B</t>
  </si>
  <si>
    <t>LIFESKILLS INC</t>
  </si>
  <si>
    <t>MOUNTAIN COMP CARE CENTER</t>
  </si>
  <si>
    <t>ALLEN COUNTY ATTORNEY</t>
  </si>
  <si>
    <t>ANDERSON COUNTY ATTORNEY</t>
  </si>
  <si>
    <t>BARREN COUNTY ATTORNEY</t>
  </si>
  <si>
    <t>BELL COUNTY ATTORNEY</t>
  </si>
  <si>
    <t>BOONE COUNTY ATTORNEY</t>
  </si>
  <si>
    <t>BOYLE COUNTY ATTORNEY</t>
  </si>
  <si>
    <t>BULLITT COUNTY ATTORNEY</t>
  </si>
  <si>
    <t>CARROLL COUNTY ATTORNEY</t>
  </si>
  <si>
    <t>CHILD SUPPORT ENCORCEMENT</t>
  </si>
  <si>
    <t>CASEY COUNTY ATTORNEY</t>
  </si>
  <si>
    <t>CLARK COUNTY ATTORNEY</t>
  </si>
  <si>
    <t>CRITTENDEN CO ATTORNEY</t>
  </si>
  <si>
    <t>DAVIESS COUNTY ATTORNEY</t>
  </si>
  <si>
    <t>FLOYD COUNTY ATTORNEY</t>
  </si>
  <si>
    <t>FRANKLIN COUNTY ATTORNEY</t>
  </si>
  <si>
    <t>GARRARD COUNTY ATTORNEY</t>
  </si>
  <si>
    <t>GRANT COUNTY CHILD SUPPOR</t>
  </si>
  <si>
    <t>GRAVES COUNTY ATTORNEY</t>
  </si>
  <si>
    <t>HANCOCK COUNTY ATTORNEY</t>
  </si>
  <si>
    <t>HARRISON COUNTY ATTORNEY</t>
  </si>
  <si>
    <t>HICKMAN COUNTY ATTORNEY</t>
  </si>
  <si>
    <t>HOPKINS COUNTY ATTORNEY</t>
  </si>
  <si>
    <t>JACKSON COUNTY ATTORNEY</t>
  </si>
  <si>
    <t>JEFFERSON CO ATTORNEY</t>
  </si>
  <si>
    <t>LARUE COUNTY ATTORNEY</t>
  </si>
  <si>
    <t>LAUREL COUNTY ATTORNEY</t>
  </si>
  <si>
    <t>LEE COUNTY ATTORNEY</t>
  </si>
  <si>
    <t>MCCRACKEN COUNTY ATTORNEY</t>
  </si>
  <si>
    <t>MCCREARY COUNTY ATTORNEY</t>
  </si>
  <si>
    <t>MADISON COUNTY ATTORNEY</t>
  </si>
  <si>
    <t>MAGOFFIN CO ATTORNEY</t>
  </si>
  <si>
    <t>MEADE COUNTY ATTORNEY</t>
  </si>
  <si>
    <t>MENIFEE COUNTY ATTORNEY</t>
  </si>
  <si>
    <t>MERCER COUNTY ATTORNEY</t>
  </si>
  <si>
    <t>MONTGOMERY CO ATTORNEY</t>
  </si>
  <si>
    <t>MORGAN COUNTY ATTORNEY</t>
  </si>
  <si>
    <t>OLDHAM COUNTY ATTORNEY</t>
  </si>
  <si>
    <t>OWEN COUNTY ATTORNEY</t>
  </si>
  <si>
    <t>PENDLETON COUNTY ATTORNEY</t>
  </si>
  <si>
    <t>PULASKI COUNTY ATTORNEY</t>
  </si>
  <si>
    <t>ROCKCASTLE CO ATTORNEY</t>
  </si>
  <si>
    <t>ROWAN COUNTY ATTORNEY</t>
  </si>
  <si>
    <t>SHELBY COUNTY ATTORNEY</t>
  </si>
  <si>
    <t>SIMPSON COUNTY ATTORNEY</t>
  </si>
  <si>
    <t>SPENCER COUNTY ATTORNEY</t>
  </si>
  <si>
    <t>TODD COUNTY ATTORNEY</t>
  </si>
  <si>
    <t>TRIGG COUNTY ATTORNEY</t>
  </si>
  <si>
    <t>TRIMBLE COUNTY ATTORNEY</t>
  </si>
  <si>
    <t>UNION COUNTY ATTORNEY</t>
  </si>
  <si>
    <t>WEBSTER COUNTY ATTORNEY</t>
  </si>
  <si>
    <t>WHITLEY COUNTY ATTORNEY</t>
  </si>
  <si>
    <t>FAYETTE CO ATTORNEY OFF</t>
  </si>
  <si>
    <t>KENTON COUNTY ATTORNEY</t>
  </si>
  <si>
    <t>KACAC</t>
  </si>
  <si>
    <t>BOARD OF AUCTIONEERS</t>
  </si>
  <si>
    <t>BOARD OF REAL ESTATE APPR</t>
  </si>
  <si>
    <t>COMMISSION- REAL ESTATE</t>
  </si>
  <si>
    <t>BRD OF CLMS &amp; CRIME VICTI</t>
  </si>
  <si>
    <t>KY BOARD OF TAX APPEALS</t>
  </si>
  <si>
    <t>MASTER COMM MASON CO</t>
  </si>
  <si>
    <t>MASTER COMM OHIO COUNTY</t>
  </si>
  <si>
    <t>GALLATIN COUNTY ATTORNEY</t>
  </si>
  <si>
    <t>CALLOWAY COUNTY ATTORNEY</t>
  </si>
  <si>
    <t>KNOX COUNTY ATTORNEY</t>
  </si>
  <si>
    <t>OHIO COUNTY ATTORNEY</t>
  </si>
  <si>
    <t>POWELL COUNTY ATTORNEY</t>
  </si>
  <si>
    <t>TOTAL</t>
  </si>
  <si>
    <t>HEALTH DATA AND ANALYTICS</t>
  </si>
  <si>
    <t>KY NATURE PRESERVES</t>
  </si>
  <si>
    <t>OFFICE OF ENERGY POLICY</t>
  </si>
  <si>
    <t>LOTUS</t>
  </si>
  <si>
    <t>NEW VISTA OF THE BLUEGRASS, INC.</t>
  </si>
  <si>
    <t>MASTER COMMISSIONER BULLITT COUNTY</t>
  </si>
  <si>
    <t>MINE SAFETY REV COMM</t>
  </si>
  <si>
    <t>LITTLE SANDY DIST HEALTH</t>
  </si>
  <si>
    <t>COMMONWEALTH CREDIT UNION</t>
  </si>
  <si>
    <t>KY EMPLOYERS MUTUAL INS</t>
  </si>
  <si>
    <t>Proportion &amp;</t>
  </si>
  <si>
    <t>OFFICE OF UNEMPLOYMENT INSURANCE</t>
  </si>
  <si>
    <t>OFFICE OF CLAIMS AND APPEALS</t>
  </si>
  <si>
    <t>SEVEN CO SERVICES INC</t>
  </si>
  <si>
    <t>JOHNSON COUNTY ATTORNEY</t>
  </si>
  <si>
    <t>KY RIVER COMM CARE INC</t>
  </si>
  <si>
    <t>W006</t>
  </si>
  <si>
    <t>BATH COUNTY ATTORNEY</t>
  </si>
  <si>
    <t>Payroll Fiscal</t>
  </si>
  <si>
    <t>Appendix A: Collective OPEB Amounts - KERS Non-Hazardous Insurance Plan</t>
  </si>
  <si>
    <t>Appendix B: Collective OPEB Amounts - KERS Hazardous Insurance Plan</t>
  </si>
  <si>
    <t>Employer Contributions for FYE June 30, 2022</t>
  </si>
  <si>
    <t>Net OPEB Liability as of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</si>
</sst>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  <numFmt numFmtId="167" formatCode="0.0000%"/>
    <numFmt numFmtId="168" formatCode="0.000000%"/>
    <numFmt numFmtId="169" formatCode="_(* #,##0.00_);_(* \(\ #,##0.00\ \);_(* &quot;-&quot;??_);_(\ @_ \)"/>
    <numFmt numFmtId="170" formatCode="_(* #,##0.00_);_(* \(#,##0.00\);_(* \-??_);_(@_)"/>
    <numFmt numFmtId="171" formatCode="#,##0.00;\(#,##0.00\)"/>
    <numFmt numFmtId="172" formatCode="&quot;$&quot;#,##0.00;\(&quot;$&quot;#,##0.00\)"/>
    <numFmt numFmtId="173" formatCode="General_)"/>
    <numFmt numFmtId="174" formatCode="#,##0;\-#,##0"/>
    <numFmt numFmtId="175" formatCode="#,##0.0000000000;\-#,##0.0000000000"/>
    <numFmt numFmtId="176" formatCode="#,##0.0;\-#,##0.0"/>
    <numFmt numFmtId="177" formatCode="#,##0.00;\-#,##0.00"/>
    <numFmt numFmtId="178" formatCode="#,##0.000;\-#,##0.000"/>
    <numFmt numFmtId="179" formatCode="#,##0.0000;\-#,##0.0000"/>
    <numFmt numFmtId="180" formatCode="#,##0.00000;\-#,##0.00000"/>
    <numFmt numFmtId="181" formatCode="#,##0.000000;\-#,##0.000000"/>
    <numFmt numFmtId="182" formatCode="#,##0.0000000;\-#,##0.0000000"/>
    <numFmt numFmtId="183" formatCode="#,##0.00000000;\-#,##0.00000000"/>
    <numFmt numFmtId="184" formatCode="#,##0.000000000;\-#,##0.000000000"/>
    <numFmt numFmtId="185" formatCode="_(* #,##0_);_(* \(#,##0\);_(* &quot;—&quot;_);_(@_)"/>
    <numFmt numFmtId="186" formatCode="_(* #,##0_);_(* \(#,##0\);_(* &quot;0&quot;_);_(@_)"/>
  </numFmts>
  <fonts count="5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8.85"/>
      <color rgb="FF000000"/>
      <name val="Arial"/>
      <family val="2"/>
    </font>
    <font>
      <sz val="12"/>
      <name val="Helv"/>
    </font>
    <font>
      <sz val="12"/>
      <name val="Times New Roman"/>
      <family val="1"/>
    </font>
    <font>
      <sz val="10"/>
      <name val="Tahoma"/>
      <family val="2"/>
    </font>
    <font>
      <sz val="10"/>
      <color theme="1"/>
      <name val="Times New Roman"/>
      <family val="2"/>
    </font>
    <font>
      <b/>
      <sz val="11"/>
      <color indexed="8"/>
      <name val="Calibri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Helv"/>
    </font>
    <font>
      <sz val="12"/>
      <color theme="1"/>
      <name val="Times New Roman"/>
      <family val="2"/>
    </font>
    <font>
      <sz val="10"/>
      <name val="NewCenturySchlbk"/>
      <family val="1"/>
    </font>
    <font>
      <sz val="11"/>
      <name val="NewCenturySchlbk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2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164" fontId="7" fillId="0" borderId="0"/>
    <xf numFmtId="0" fontId="7" fillId="0" borderId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0" borderId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0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2" fillId="4" borderId="1" applyNumberFormat="0" applyAlignment="0" applyProtection="0"/>
    <xf numFmtId="164" fontId="12" fillId="4" borderId="1" applyNumberFormat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3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170" fontId="7" fillId="0" borderId="0"/>
    <xf numFmtId="9" fontId="7" fillId="0" borderId="0"/>
    <xf numFmtId="171" fontId="22" fillId="0" borderId="0"/>
    <xf numFmtId="171" fontId="22" fillId="0" borderId="0"/>
    <xf numFmtId="171" fontId="22" fillId="0" borderId="0"/>
    <xf numFmtId="172" fontId="22" fillId="0" borderId="0"/>
    <xf numFmtId="172" fontId="23" fillId="0" borderId="0"/>
    <xf numFmtId="172" fontId="22" fillId="0" borderId="0"/>
    <xf numFmtId="164" fontId="4" fillId="2" borderId="0" applyNumberFormat="0" applyBorder="0" applyAlignment="0" applyProtection="0"/>
    <xf numFmtId="164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" fillId="2" borderId="0" applyNumberFormat="0" applyBorder="0" applyAlignment="0" applyProtection="0"/>
    <xf numFmtId="164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28" fillId="0" borderId="0"/>
    <xf numFmtId="164" fontId="15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15" fillId="0" borderId="0"/>
    <xf numFmtId="164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3" fillId="0" borderId="0"/>
    <xf numFmtId="164" fontId="3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7" fillId="0" borderId="0"/>
    <xf numFmtId="0" fontId="10" fillId="0" borderId="0"/>
    <xf numFmtId="0" fontId="20" fillId="0" borderId="0"/>
    <xf numFmtId="164" fontId="29" fillId="0" borderId="0"/>
    <xf numFmtId="164" fontId="29" fillId="0" borderId="0"/>
    <xf numFmtId="37" fontId="17" fillId="0" borderId="0"/>
    <xf numFmtId="39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20" fillId="0" borderId="0"/>
    <xf numFmtId="164" fontId="20" fillId="0" borderId="0"/>
    <xf numFmtId="0" fontId="15" fillId="0" borderId="0"/>
    <xf numFmtId="0" fontId="15" fillId="0" borderId="0"/>
    <xf numFmtId="164" fontId="10" fillId="0" borderId="0"/>
    <xf numFmtId="164" fontId="10" fillId="0" borderId="0"/>
    <xf numFmtId="0" fontId="15" fillId="0" borderId="0"/>
    <xf numFmtId="0" fontId="15" fillId="0" borderId="0"/>
    <xf numFmtId="164" fontId="10" fillId="0" borderId="0"/>
    <xf numFmtId="0" fontId="31" fillId="0" borderId="0"/>
    <xf numFmtId="164" fontId="20" fillId="0" borderId="0"/>
    <xf numFmtId="0" fontId="20" fillId="0" borderId="0"/>
    <xf numFmtId="164" fontId="18" fillId="0" borderId="0"/>
    <xf numFmtId="0" fontId="10" fillId="0" borderId="0"/>
    <xf numFmtId="0" fontId="20" fillId="0" borderId="0"/>
    <xf numFmtId="0" fontId="16" fillId="0" borderId="0" applyAlignment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164" fontId="15" fillId="0" borderId="0"/>
    <xf numFmtId="0" fontId="10" fillId="0" borderId="0"/>
    <xf numFmtId="173" fontId="18" fillId="0" borderId="0"/>
    <xf numFmtId="0" fontId="15" fillId="0" borderId="0"/>
    <xf numFmtId="0" fontId="10" fillId="0" borderId="0"/>
    <xf numFmtId="0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73" fontId="10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8" fillId="0" borderId="0"/>
    <xf numFmtId="164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164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2" fillId="0" borderId="0"/>
    <xf numFmtId="0" fontId="2" fillId="0" borderId="0"/>
    <xf numFmtId="173" fontId="3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0" fontId="3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33" fillId="0" borderId="0" applyProtection="0">
      <protection locked="0"/>
    </xf>
    <xf numFmtId="164" fontId="33" fillId="0" borderId="0" applyProtection="0">
      <protection locked="0"/>
    </xf>
    <xf numFmtId="0" fontId="15" fillId="0" borderId="0"/>
    <xf numFmtId="0" fontId="15" fillId="0" borderId="0"/>
    <xf numFmtId="164" fontId="33" fillId="0" borderId="0" applyProtection="0">
      <protection locked="0"/>
    </xf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64" fontId="33" fillId="0" borderId="0" applyProtection="0">
      <protection locked="0"/>
    </xf>
    <xf numFmtId="164" fontId="33" fillId="0" borderId="0" applyProtection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3" fillId="0" borderId="0" applyProtection="0">
      <protection locked="0"/>
    </xf>
    <xf numFmtId="0" fontId="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0" fillId="0" borderId="0"/>
    <xf numFmtId="16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10" fillId="0" borderId="0"/>
    <xf numFmtId="0" fontId="10" fillId="0" borderId="0"/>
    <xf numFmtId="164" fontId="15" fillId="6" borderId="3" applyNumberFormat="0" applyFont="0" applyAlignment="0" applyProtection="0"/>
    <xf numFmtId="164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10" fillId="21" borderId="18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37" fontId="10" fillId="0" borderId="0"/>
    <xf numFmtId="174" fontId="10" fillId="0" borderId="0"/>
    <xf numFmtId="175" fontId="10" fillId="0" borderId="0"/>
    <xf numFmtId="176" fontId="10" fillId="0" borderId="0"/>
    <xf numFmtId="39" fontId="10" fillId="0" borderId="0"/>
    <xf numFmtId="177" fontId="10" fillId="0" borderId="0"/>
    <xf numFmtId="178" fontId="10" fillId="0" borderId="0"/>
    <xf numFmtId="179" fontId="10" fillId="0" borderId="0"/>
    <xf numFmtId="180" fontId="10" fillId="0" borderId="0"/>
    <xf numFmtId="181" fontId="10" fillId="0" borderId="0"/>
    <xf numFmtId="182" fontId="10" fillId="0" borderId="0"/>
    <xf numFmtId="183" fontId="10" fillId="0" borderId="0"/>
    <xf numFmtId="184" fontId="10" fillId="0" borderId="0"/>
    <xf numFmtId="185" fontId="34" fillId="0" borderId="0" applyBorder="0">
      <alignment horizontal="right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5" fillId="30" borderId="0" applyNumberFormat="0">
      <alignment horizontal="right" vertical="top" wrapText="1" indent="1"/>
    </xf>
    <xf numFmtId="0" fontId="36" fillId="0" borderId="0" applyNumberFormat="0" applyFill="0" applyBorder="0" applyAlignment="0" applyProtection="0"/>
    <xf numFmtId="0" fontId="37" fillId="0" borderId="0" applyNumberFormat="0" applyBorder="0" applyAlignment="0"/>
    <xf numFmtId="49" fontId="10" fillId="0" borderId="0"/>
    <xf numFmtId="164" fontId="38" fillId="0" borderId="4" applyNumberFormat="0" applyFill="0" applyAlignment="0" applyProtection="0"/>
    <xf numFmtId="164" fontId="38" fillId="0" borderId="4" applyNumberFormat="0" applyFill="0" applyAlignment="0" applyProtection="0"/>
    <xf numFmtId="0" fontId="38" fillId="0" borderId="4" applyNumberFormat="0" applyFill="0" applyAlignment="0" applyProtection="0"/>
    <xf numFmtId="0" fontId="41" fillId="0" borderId="0" applyNumberForma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3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55" fillId="41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5" fillId="35" borderId="0" applyNumberFormat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1" applyNumberFormat="0" applyAlignment="0" applyProtection="0"/>
    <xf numFmtId="0" fontId="51" fillId="4" borderId="22" applyNumberFormat="0" applyAlignment="0" applyProtection="0"/>
    <xf numFmtId="0" fontId="52" fillId="4" borderId="1" applyNumberFormat="0" applyAlignment="0" applyProtection="0"/>
    <xf numFmtId="0" fontId="53" fillId="0" borderId="23" applyNumberFormat="0" applyFill="0" applyAlignment="0" applyProtection="0"/>
    <xf numFmtId="0" fontId="42" fillId="5" borderId="2" applyNumberFormat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33" borderId="0" applyNumberFormat="0" applyBorder="0" applyAlignment="0" applyProtection="0"/>
    <xf numFmtId="43" fontId="1" fillId="0" borderId="0" applyFont="0" applyFill="0" applyBorder="0" applyAlignment="0" applyProtection="0"/>
    <xf numFmtId="0" fontId="55" fillId="37" borderId="0" applyNumberFormat="0" applyBorder="0" applyAlignment="0" applyProtection="0"/>
    <xf numFmtId="0" fontId="55" fillId="3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55" fillId="3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4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5" fillId="37" borderId="0" applyNumberFormat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55" fillId="43" borderId="0" applyNumberFormat="0" applyBorder="0" applyAlignment="0" applyProtection="0"/>
    <xf numFmtId="0" fontId="55" fillId="41" borderId="0" applyNumberFormat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5" fillId="0" borderId="0" xfId="3" applyFont="1" applyBorder="1"/>
    <xf numFmtId="164" fontId="5" fillId="0" borderId="0" xfId="3" applyFont="1" applyFill="1" applyBorder="1"/>
    <xf numFmtId="165" fontId="5" fillId="0" borderId="0" xfId="3" applyNumberFormat="1" applyFont="1" applyFill="1" applyBorder="1"/>
    <xf numFmtId="165" fontId="5" fillId="0" borderId="0" xfId="4" applyNumberFormat="1" applyFont="1" applyBorder="1"/>
    <xf numFmtId="164" fontId="6" fillId="0" borderId="0" xfId="3" applyFont="1" applyBorder="1"/>
    <xf numFmtId="164" fontId="6" fillId="0" borderId="0" xfId="3" applyFont="1" applyBorder="1" applyAlignment="1">
      <alignment horizontal="center"/>
    </xf>
    <xf numFmtId="164" fontId="6" fillId="0" borderId="8" xfId="3" applyFont="1" applyBorder="1"/>
    <xf numFmtId="164" fontId="6" fillId="0" borderId="9" xfId="3" applyFont="1" applyBorder="1"/>
    <xf numFmtId="164" fontId="6" fillId="0" borderId="10" xfId="3" applyFont="1" applyBorder="1"/>
    <xf numFmtId="164" fontId="6" fillId="0" borderId="9" xfId="3" applyFont="1" applyBorder="1" applyAlignment="1"/>
    <xf numFmtId="164" fontId="6" fillId="0" borderId="8" xfId="3" applyFont="1" applyBorder="1" applyAlignment="1">
      <alignment horizontal="center"/>
    </xf>
    <xf numFmtId="164" fontId="6" fillId="0" borderId="9" xfId="3" applyFont="1" applyBorder="1" applyAlignment="1">
      <alignment horizontal="center"/>
    </xf>
    <xf numFmtId="164" fontId="6" fillId="0" borderId="10" xfId="3" applyFont="1" applyBorder="1" applyAlignment="1">
      <alignment horizontal="center"/>
    </xf>
    <xf numFmtId="164" fontId="6" fillId="0" borderId="11" xfId="3" applyFont="1" applyBorder="1" applyAlignment="1">
      <alignment horizontal="center"/>
    </xf>
    <xf numFmtId="164" fontId="6" fillId="0" borderId="14" xfId="3" applyFont="1" applyBorder="1"/>
    <xf numFmtId="164" fontId="6" fillId="0" borderId="15" xfId="3" applyFont="1" applyBorder="1"/>
    <xf numFmtId="164" fontId="6" fillId="0" borderId="0" xfId="3" applyFont="1" applyBorder="1" applyAlignment="1"/>
    <xf numFmtId="164" fontId="6" fillId="0" borderId="14" xfId="3" applyFont="1" applyBorder="1" applyAlignment="1">
      <alignment horizontal="center"/>
    </xf>
    <xf numFmtId="164" fontId="6" fillId="0" borderId="0" xfId="3" applyFont="1" applyFill="1" applyBorder="1" applyAlignment="1">
      <alignment horizontal="center"/>
    </xf>
    <xf numFmtId="164" fontId="6" fillId="0" borderId="15" xfId="3" applyFont="1" applyBorder="1" applyAlignment="1">
      <alignment horizontal="center"/>
    </xf>
    <xf numFmtId="164" fontId="6" fillId="0" borderId="16" xfId="3" applyFont="1" applyBorder="1" applyAlignment="1">
      <alignment horizontal="center"/>
    </xf>
    <xf numFmtId="164" fontId="5" fillId="0" borderId="14" xfId="3" applyFont="1" applyFill="1" applyBorder="1"/>
    <xf numFmtId="164" fontId="5" fillId="0" borderId="15" xfId="3" applyFont="1" applyFill="1" applyBorder="1"/>
    <xf numFmtId="164" fontId="6" fillId="0" borderId="14" xfId="5" applyFont="1" applyFill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165" fontId="5" fillId="0" borderId="0" xfId="3" applyNumberFormat="1" applyFont="1" applyBorder="1"/>
    <xf numFmtId="168" fontId="5" fillId="0" borderId="0" xfId="7" applyNumberFormat="1" applyFont="1" applyBorder="1"/>
    <xf numFmtId="168" fontId="5" fillId="0" borderId="0" xfId="7" applyNumberFormat="1" applyFont="1" applyBorder="1" applyAlignment="1">
      <alignment horizontal="center"/>
    </xf>
    <xf numFmtId="166" fontId="5" fillId="0" borderId="14" xfId="3" applyNumberFormat="1" applyFont="1" applyBorder="1" applyAlignment="1">
      <alignment horizontal="center"/>
    </xf>
    <xf numFmtId="166" fontId="5" fillId="0" borderId="15" xfId="3" applyNumberFormat="1" applyFont="1" applyBorder="1" applyAlignment="1">
      <alignment horizontal="center"/>
    </xf>
    <xf numFmtId="165" fontId="5" fillId="0" borderId="14" xfId="3" applyNumberFormat="1" applyFont="1" applyBorder="1"/>
    <xf numFmtId="165" fontId="5" fillId="0" borderId="15" xfId="3" applyNumberFormat="1" applyFont="1" applyBorder="1"/>
    <xf numFmtId="165" fontId="5" fillId="0" borderId="15" xfId="3" applyNumberFormat="1" applyFont="1" applyFill="1" applyBorder="1"/>
    <xf numFmtId="166" fontId="5" fillId="0" borderId="16" xfId="3" applyNumberFormat="1" applyFont="1" applyBorder="1" applyAlignment="1">
      <alignment horizontal="center"/>
    </xf>
    <xf numFmtId="165" fontId="5" fillId="0" borderId="16" xfId="3" applyNumberFormat="1" applyFont="1" applyBorder="1"/>
    <xf numFmtId="164" fontId="5" fillId="0" borderId="15" xfId="3" applyFont="1" applyBorder="1"/>
    <xf numFmtId="164" fontId="5" fillId="0" borderId="14" xfId="3" applyFont="1" applyBorder="1"/>
    <xf numFmtId="165" fontId="5" fillId="0" borderId="14" xfId="3" quotePrefix="1" applyNumberFormat="1" applyFont="1" applyFill="1" applyBorder="1"/>
    <xf numFmtId="164" fontId="5" fillId="0" borderId="0" xfId="3" applyFont="1" applyBorder="1" applyAlignment="1"/>
    <xf numFmtId="167" fontId="5" fillId="0" borderId="0" xfId="3" applyNumberFormat="1" applyFont="1" applyBorder="1"/>
    <xf numFmtId="165" fontId="5" fillId="0" borderId="0" xfId="1047" applyNumberFormat="1" applyFont="1" applyFill="1" applyBorder="1"/>
    <xf numFmtId="165" fontId="5" fillId="0" borderId="15" xfId="1048" applyNumberFormat="1" applyFont="1" applyBorder="1"/>
    <xf numFmtId="165" fontId="5" fillId="0" borderId="15" xfId="1047" applyNumberFormat="1" applyFont="1" applyFill="1" applyBorder="1"/>
    <xf numFmtId="165" fontId="5" fillId="0" borderId="16" xfId="1047" applyNumberFormat="1" applyFont="1" applyFill="1" applyBorder="1"/>
    <xf numFmtId="1" fontId="5" fillId="0" borderId="0" xfId="3" applyNumberFormat="1" applyFont="1" applyFill="1" applyBorder="1" applyAlignment="1">
      <alignment horizontal="center" wrapText="1" readingOrder="1"/>
    </xf>
    <xf numFmtId="164" fontId="39" fillId="0" borderId="0" xfId="0" applyNumberFormat="1" applyFont="1" applyFill="1" applyBorder="1" applyAlignment="1"/>
    <xf numFmtId="164" fontId="40" fillId="0" borderId="0" xfId="0" applyNumberFormat="1" applyFont="1" applyFill="1" applyBorder="1" applyAlignment="1"/>
    <xf numFmtId="164" fontId="6" fillId="0" borderId="0" xfId="5" applyFont="1" applyFill="1" applyBorder="1" applyAlignment="1"/>
    <xf numFmtId="164" fontId="6" fillId="0" borderId="15" xfId="5" applyFont="1" applyFill="1" applyBorder="1" applyAlignment="1"/>
    <xf numFmtId="1" fontId="56" fillId="0" borderId="0" xfId="3" applyNumberFormat="1" applyFont="1" applyFill="1" applyBorder="1" applyAlignment="1">
      <alignment horizontal="center" vertical="center" wrapText="1" readingOrder="1"/>
    </xf>
    <xf numFmtId="1" fontId="56" fillId="0" borderId="0" xfId="3" applyNumberFormat="1" applyFont="1" applyFill="1" applyBorder="1" applyAlignment="1">
      <alignment horizontal="center" vertical="center"/>
    </xf>
    <xf numFmtId="164" fontId="6" fillId="0" borderId="14" xfId="5" applyFont="1" applyFill="1" applyBorder="1" applyAlignment="1"/>
    <xf numFmtId="0" fontId="6" fillId="0" borderId="0" xfId="3" applyNumberFormat="1" applyFont="1" applyBorder="1" applyAlignment="1">
      <alignment horizontal="center"/>
    </xf>
    <xf numFmtId="1" fontId="5" fillId="0" borderId="0" xfId="3" applyNumberFormat="1" applyFont="1" applyFill="1" applyBorder="1" applyAlignment="1">
      <alignment horizontal="left"/>
    </xf>
    <xf numFmtId="168" fontId="5" fillId="0" borderId="0" xfId="1050" applyNumberFormat="1" applyFont="1" applyBorder="1" applyAlignment="1">
      <alignment horizontal="center"/>
    </xf>
    <xf numFmtId="164" fontId="6" fillId="0" borderId="8" xfId="3" applyFont="1" applyBorder="1" applyAlignment="1"/>
    <xf numFmtId="164" fontId="6" fillId="0" borderId="10" xfId="3" applyFont="1" applyBorder="1" applyAlignment="1"/>
    <xf numFmtId="164" fontId="6" fillId="0" borderId="14" xfId="3" applyFont="1" applyBorder="1" applyAlignment="1"/>
    <xf numFmtId="164" fontId="6" fillId="0" borderId="15" xfId="3" applyFont="1" applyBorder="1" applyAlignment="1"/>
    <xf numFmtId="164" fontId="5" fillId="0" borderId="8" xfId="3" applyFont="1" applyFill="1" applyBorder="1"/>
    <xf numFmtId="164" fontId="5" fillId="0" borderId="9" xfId="3" applyFont="1" applyFill="1" applyBorder="1"/>
    <xf numFmtId="164" fontId="5" fillId="0" borderId="10" xfId="3" applyFont="1" applyFill="1" applyBorder="1"/>
    <xf numFmtId="165" fontId="5" fillId="0" borderId="14" xfId="1048" applyNumberFormat="1" applyFont="1" applyBorder="1"/>
    <xf numFmtId="165" fontId="5" fillId="0" borderId="14" xfId="1047" applyNumberFormat="1" applyFont="1" applyFill="1" applyBorder="1"/>
    <xf numFmtId="164" fontId="6" fillId="0" borderId="25" xfId="5" applyFont="1" applyFill="1" applyBorder="1" applyAlignment="1">
      <alignment horizontal="center"/>
    </xf>
    <xf numFmtId="164" fontId="6" fillId="0" borderId="25" xfId="3" applyFont="1" applyBorder="1" applyAlignment="1">
      <alignment horizontal="center"/>
    </xf>
    <xf numFmtId="164" fontId="6" fillId="0" borderId="26" xfId="3" applyFont="1" applyBorder="1" applyAlignment="1">
      <alignment horizontal="center"/>
    </xf>
    <xf numFmtId="164" fontId="6" fillId="0" borderId="24" xfId="3" applyFont="1" applyBorder="1" applyAlignment="1">
      <alignment horizontal="center"/>
    </xf>
    <xf numFmtId="10" fontId="6" fillId="0" borderId="26" xfId="3" applyNumberFormat="1" applyFont="1" applyBorder="1" applyAlignment="1">
      <alignment horizontal="center"/>
    </xf>
    <xf numFmtId="10" fontId="6" fillId="0" borderId="25" xfId="3" quotePrefix="1" applyNumberFormat="1" applyFont="1" applyBorder="1" applyAlignment="1">
      <alignment horizontal="center"/>
    </xf>
    <xf numFmtId="10" fontId="6" fillId="0" borderId="24" xfId="3" quotePrefix="1" applyNumberFormat="1" applyFont="1" applyBorder="1" applyAlignment="1">
      <alignment horizontal="center"/>
    </xf>
    <xf numFmtId="164" fontId="6" fillId="0" borderId="25" xfId="3" applyFont="1" applyFill="1" applyBorder="1" applyAlignment="1">
      <alignment horizontal="center"/>
    </xf>
    <xf numFmtId="14" fontId="6" fillId="0" borderId="27" xfId="3" applyNumberFormat="1" applyFont="1" applyBorder="1" applyAlignment="1">
      <alignment horizontal="center"/>
    </xf>
    <xf numFmtId="1" fontId="6" fillId="0" borderId="26" xfId="3" applyNumberFormat="1" applyFont="1" applyFill="1" applyBorder="1" applyAlignment="1">
      <alignment horizontal="center"/>
    </xf>
    <xf numFmtId="1" fontId="6" fillId="0" borderId="25" xfId="3" applyNumberFormat="1" applyFont="1" applyFill="1" applyBorder="1" applyAlignment="1">
      <alignment horizontal="center"/>
    </xf>
    <xf numFmtId="164" fontId="6" fillId="0" borderId="24" xfId="3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 vertical="center" wrapText="1" readingOrder="1"/>
    </xf>
    <xf numFmtId="0" fontId="40" fillId="0" borderId="29" xfId="0" applyNumberFormat="1" applyFont="1" applyFill="1" applyBorder="1" applyAlignment="1">
      <alignment horizontal="center" vertical="center"/>
    </xf>
    <xf numFmtId="168" fontId="40" fillId="0" borderId="29" xfId="2" applyNumberFormat="1" applyFont="1" applyFill="1" applyBorder="1"/>
    <xf numFmtId="165" fontId="40" fillId="0" borderId="29" xfId="1" applyNumberFormat="1" applyFont="1" applyFill="1" applyBorder="1"/>
    <xf numFmtId="165" fontId="40" fillId="0" borderId="30" xfId="1" applyNumberFormat="1" applyFont="1" applyFill="1" applyBorder="1"/>
    <xf numFmtId="165" fontId="40" fillId="0" borderId="28" xfId="1" applyNumberFormat="1" applyFont="1" applyFill="1" applyBorder="1"/>
    <xf numFmtId="165" fontId="40" fillId="0" borderId="29" xfId="0" applyNumberFormat="1" applyFont="1" applyFill="1" applyBorder="1"/>
    <xf numFmtId="165" fontId="40" fillId="0" borderId="28" xfId="0" applyNumberFormat="1" applyFont="1" applyFill="1" applyBorder="1"/>
    <xf numFmtId="165" fontId="40" fillId="0" borderId="30" xfId="0" applyNumberFormat="1" applyFont="1" applyFill="1" applyBorder="1"/>
    <xf numFmtId="165" fontId="40" fillId="0" borderId="31" xfId="0" applyNumberFormat="1" applyFont="1" applyFill="1" applyBorder="1"/>
    <xf numFmtId="168" fontId="5" fillId="0" borderId="25" xfId="7" applyNumberFormat="1" applyFont="1" applyBorder="1"/>
    <xf numFmtId="168" fontId="5" fillId="0" borderId="25" xfId="7" applyNumberFormat="1" applyFont="1" applyBorder="1" applyAlignment="1">
      <alignment horizontal="center"/>
    </xf>
    <xf numFmtId="165" fontId="5" fillId="0" borderId="26" xfId="4" applyNumberFormat="1" applyFont="1" applyBorder="1"/>
    <xf numFmtId="165" fontId="5" fillId="0" borderId="25" xfId="3" applyNumberFormat="1" applyFont="1" applyFill="1" applyBorder="1"/>
    <xf numFmtId="165" fontId="5" fillId="0" borderId="24" xfId="4" applyNumberFormat="1" applyFont="1" applyBorder="1"/>
    <xf numFmtId="165" fontId="5" fillId="0" borderId="26" xfId="3" applyNumberFormat="1" applyFont="1" applyFill="1" applyBorder="1"/>
    <xf numFmtId="165" fontId="5" fillId="0" borderId="24" xfId="3" applyNumberFormat="1" applyFont="1" applyFill="1" applyBorder="1"/>
    <xf numFmtId="165" fontId="5" fillId="0" borderId="27" xfId="3" applyNumberFormat="1" applyFont="1" applyFill="1" applyBorder="1"/>
    <xf numFmtId="1" fontId="56" fillId="0" borderId="25" xfId="3" applyNumberFormat="1" applyFont="1" applyFill="1" applyBorder="1" applyAlignment="1">
      <alignment horizontal="center" wrapText="1" readingOrder="1"/>
    </xf>
    <xf numFmtId="1" fontId="56" fillId="0" borderId="25" xfId="3" applyNumberFormat="1" applyFont="1" applyFill="1" applyBorder="1" applyAlignment="1">
      <alignment horizontal="left"/>
    </xf>
    <xf numFmtId="164" fontId="6" fillId="0" borderId="9" xfId="3" applyFont="1" applyFill="1" applyBorder="1" applyAlignment="1">
      <alignment horizontal="center"/>
    </xf>
    <xf numFmtId="164" fontId="6" fillId="0" borderId="9" xfId="3" applyFont="1" applyFill="1" applyBorder="1" applyAlignment="1">
      <alignment horizontal="center"/>
    </xf>
    <xf numFmtId="164" fontId="6" fillId="0" borderId="12" xfId="3" applyFont="1" applyFill="1" applyBorder="1" applyAlignment="1">
      <alignment horizontal="center"/>
    </xf>
    <xf numFmtId="164" fontId="6" fillId="0" borderId="13" xfId="3" applyFont="1" applyFill="1" applyBorder="1" applyAlignment="1">
      <alignment horizontal="center"/>
    </xf>
    <xf numFmtId="164" fontId="6" fillId="0" borderId="17" xfId="3" applyFont="1" applyFill="1" applyBorder="1" applyAlignment="1">
      <alignment horizontal="center"/>
    </xf>
    <xf numFmtId="164" fontId="6" fillId="0" borderId="5" xfId="3" applyFont="1" applyBorder="1" applyAlignment="1">
      <alignment horizontal="center"/>
    </xf>
    <xf numFmtId="164" fontId="6" fillId="0" borderId="6" xfId="3" applyFont="1" applyBorder="1" applyAlignment="1">
      <alignment horizontal="center"/>
    </xf>
    <xf numFmtId="164" fontId="6" fillId="0" borderId="7" xfId="3" applyFont="1" applyBorder="1" applyAlignment="1">
      <alignment horizontal="center"/>
    </xf>
    <xf numFmtId="164" fontId="6" fillId="0" borderId="8" xfId="3" applyFont="1" applyFill="1" applyBorder="1" applyAlignment="1">
      <alignment horizontal="center"/>
    </xf>
    <xf numFmtId="164" fontId="6" fillId="0" borderId="9" xfId="3" applyFont="1" applyFill="1" applyBorder="1" applyAlignment="1">
      <alignment horizontal="center"/>
    </xf>
    <xf numFmtId="164" fontId="6" fillId="0" borderId="10" xfId="3" applyFont="1" applyFill="1" applyBorder="1" applyAlignment="1">
      <alignment horizontal="center"/>
    </xf>
  </cellXfs>
  <cellStyles count="2021">
    <cellStyle name="20% - Accent1 2" xfId="8" xr:uid="{00000000-0005-0000-0000-000000000000}"/>
    <cellStyle name="20% - Accent1 2 2" xfId="9" xr:uid="{00000000-0005-0000-0000-000001000000}"/>
    <cellStyle name="20% - Accent1 2 2 2" xfId="10" xr:uid="{00000000-0005-0000-0000-000002000000}"/>
    <cellStyle name="20% - Accent1 2 2 2 2" xfId="1827" xr:uid="{00000000-0005-0000-0000-000003000000}"/>
    <cellStyle name="20% - Accent1 2 2 3" xfId="1646" xr:uid="{00000000-0005-0000-0000-000004000000}"/>
    <cellStyle name="20% - Accent1 2 3" xfId="11" xr:uid="{00000000-0005-0000-0000-000005000000}"/>
    <cellStyle name="20% - Accent1 2 3 2" xfId="1356" xr:uid="{00000000-0005-0000-0000-000006000000}"/>
    <cellStyle name="20% - Accent1 2 4" xfId="12" xr:uid="{00000000-0005-0000-0000-000007000000}"/>
    <cellStyle name="20% - Accent1 2 4 2" xfId="1800" xr:uid="{00000000-0005-0000-0000-000008000000}"/>
    <cellStyle name="20% - Accent1 3" xfId="13" xr:uid="{00000000-0005-0000-0000-000009000000}"/>
    <cellStyle name="20% - Accent1 3 2" xfId="14" xr:uid="{00000000-0005-0000-0000-00000A000000}"/>
    <cellStyle name="20% - Accent1 3 2 2" xfId="1213" xr:uid="{00000000-0005-0000-0000-00000B000000}"/>
    <cellStyle name="20% - Accent1 3 2 3" xfId="1992" xr:uid="{00000000-0005-0000-0000-00000C000000}"/>
    <cellStyle name="20% - Accent1 3 3" xfId="1214" xr:uid="{00000000-0005-0000-0000-00000D000000}"/>
    <cellStyle name="20% - Accent1 3 4" xfId="1720" xr:uid="{00000000-0005-0000-0000-00000E000000}"/>
    <cellStyle name="20% - Accent1 4" xfId="15" xr:uid="{00000000-0005-0000-0000-00000F000000}"/>
    <cellStyle name="20% - Accent1 4 2" xfId="16" xr:uid="{00000000-0005-0000-0000-000010000000}"/>
    <cellStyle name="20% - Accent1 4 2 2" xfId="1215" xr:uid="{00000000-0005-0000-0000-000011000000}"/>
    <cellStyle name="20% - Accent1 4 2 3" xfId="1993" xr:uid="{00000000-0005-0000-0000-000012000000}"/>
    <cellStyle name="20% - Accent1 4 3" xfId="1216" xr:uid="{00000000-0005-0000-0000-000013000000}"/>
    <cellStyle name="20% - Accent1 4 4" xfId="1721" xr:uid="{00000000-0005-0000-0000-000014000000}"/>
    <cellStyle name="20% - Accent1 5" xfId="17" xr:uid="{00000000-0005-0000-0000-000015000000}"/>
    <cellStyle name="20% - Accent1 5 2" xfId="1217" xr:uid="{00000000-0005-0000-0000-000016000000}"/>
    <cellStyle name="20% - Accent1 5 3" xfId="1762" xr:uid="{00000000-0005-0000-0000-000017000000}"/>
    <cellStyle name="20% - Accent1 6" xfId="1188" xr:uid="{00000000-0005-0000-0000-000018000000}"/>
    <cellStyle name="20% - Accent1 6 2" xfId="1218" xr:uid="{00000000-0005-0000-0000-000019000000}"/>
    <cellStyle name="20% - Accent2 2" xfId="18" xr:uid="{00000000-0005-0000-0000-00001A000000}"/>
    <cellStyle name="20% - Accent2 2 2" xfId="19" xr:uid="{00000000-0005-0000-0000-00001B000000}"/>
    <cellStyle name="20% - Accent2 2 2 2" xfId="20" xr:uid="{00000000-0005-0000-0000-00001C000000}"/>
    <cellStyle name="20% - Accent2 2 2 2 2" xfId="1828" xr:uid="{00000000-0005-0000-0000-00001D000000}"/>
    <cellStyle name="20% - Accent2 2 2 3" xfId="1647" xr:uid="{00000000-0005-0000-0000-00001E000000}"/>
    <cellStyle name="20% - Accent2 2 3" xfId="21" xr:uid="{00000000-0005-0000-0000-00001F000000}"/>
    <cellStyle name="20% - Accent2 2 3 2" xfId="1357" xr:uid="{00000000-0005-0000-0000-000020000000}"/>
    <cellStyle name="20% - Accent2 2 4" xfId="22" xr:uid="{00000000-0005-0000-0000-000021000000}"/>
    <cellStyle name="20% - Accent2 2 4 2" xfId="1802" xr:uid="{00000000-0005-0000-0000-000022000000}"/>
    <cellStyle name="20% - Accent2 3" xfId="23" xr:uid="{00000000-0005-0000-0000-000023000000}"/>
    <cellStyle name="20% - Accent2 3 2" xfId="24" xr:uid="{00000000-0005-0000-0000-000024000000}"/>
    <cellStyle name="20% - Accent2 3 2 2" xfId="1219" xr:uid="{00000000-0005-0000-0000-000025000000}"/>
    <cellStyle name="20% - Accent2 3 2 3" xfId="1994" xr:uid="{00000000-0005-0000-0000-000026000000}"/>
    <cellStyle name="20% - Accent2 3 3" xfId="1220" xr:uid="{00000000-0005-0000-0000-000027000000}"/>
    <cellStyle name="20% - Accent2 3 4" xfId="1722" xr:uid="{00000000-0005-0000-0000-000028000000}"/>
    <cellStyle name="20% - Accent2 4" xfId="25" xr:uid="{00000000-0005-0000-0000-000029000000}"/>
    <cellStyle name="20% - Accent2 4 2" xfId="26" xr:uid="{00000000-0005-0000-0000-00002A000000}"/>
    <cellStyle name="20% - Accent2 4 2 2" xfId="1221" xr:uid="{00000000-0005-0000-0000-00002B000000}"/>
    <cellStyle name="20% - Accent2 4 2 3" xfId="1995" xr:uid="{00000000-0005-0000-0000-00002C000000}"/>
    <cellStyle name="20% - Accent2 4 3" xfId="1222" xr:uid="{00000000-0005-0000-0000-00002D000000}"/>
    <cellStyle name="20% - Accent2 4 4" xfId="1723" xr:uid="{00000000-0005-0000-0000-00002E000000}"/>
    <cellStyle name="20% - Accent2 5" xfId="27" xr:uid="{00000000-0005-0000-0000-00002F000000}"/>
    <cellStyle name="20% - Accent2 5 2" xfId="1223" xr:uid="{00000000-0005-0000-0000-000030000000}"/>
    <cellStyle name="20% - Accent2 5 3" xfId="1764" xr:uid="{00000000-0005-0000-0000-000031000000}"/>
    <cellStyle name="20% - Accent2 6" xfId="1189" xr:uid="{00000000-0005-0000-0000-000032000000}"/>
    <cellStyle name="20% - Accent2 6 2" xfId="1224" xr:uid="{00000000-0005-0000-0000-000033000000}"/>
    <cellStyle name="20% - Accent3 2" xfId="28" xr:uid="{00000000-0005-0000-0000-000034000000}"/>
    <cellStyle name="20% - Accent3 2 2" xfId="29" xr:uid="{00000000-0005-0000-0000-000035000000}"/>
    <cellStyle name="20% - Accent3 2 2 2" xfId="30" xr:uid="{00000000-0005-0000-0000-000036000000}"/>
    <cellStyle name="20% - Accent3 2 2 2 2" xfId="1829" xr:uid="{00000000-0005-0000-0000-000037000000}"/>
    <cellStyle name="20% - Accent3 2 2 3" xfId="1648" xr:uid="{00000000-0005-0000-0000-000038000000}"/>
    <cellStyle name="20% - Accent3 2 3" xfId="31" xr:uid="{00000000-0005-0000-0000-000039000000}"/>
    <cellStyle name="20% - Accent3 2 3 2" xfId="1358" xr:uid="{00000000-0005-0000-0000-00003A000000}"/>
    <cellStyle name="20% - Accent3 2 4" xfId="32" xr:uid="{00000000-0005-0000-0000-00003B000000}"/>
    <cellStyle name="20% - Accent3 2 4 2" xfId="1804" xr:uid="{00000000-0005-0000-0000-00003C000000}"/>
    <cellStyle name="20% - Accent3 3" xfId="33" xr:uid="{00000000-0005-0000-0000-00003D000000}"/>
    <cellStyle name="20% - Accent3 3 2" xfId="34" xr:uid="{00000000-0005-0000-0000-00003E000000}"/>
    <cellStyle name="20% - Accent3 3 2 2" xfId="1225" xr:uid="{00000000-0005-0000-0000-00003F000000}"/>
    <cellStyle name="20% - Accent3 3 2 3" xfId="1996" xr:uid="{00000000-0005-0000-0000-000040000000}"/>
    <cellStyle name="20% - Accent3 3 3" xfId="1226" xr:uid="{00000000-0005-0000-0000-000041000000}"/>
    <cellStyle name="20% - Accent3 3 4" xfId="1724" xr:uid="{00000000-0005-0000-0000-000042000000}"/>
    <cellStyle name="20% - Accent3 4" xfId="35" xr:uid="{00000000-0005-0000-0000-000043000000}"/>
    <cellStyle name="20% - Accent3 4 2" xfId="36" xr:uid="{00000000-0005-0000-0000-000044000000}"/>
    <cellStyle name="20% - Accent3 4 2 2" xfId="1227" xr:uid="{00000000-0005-0000-0000-000045000000}"/>
    <cellStyle name="20% - Accent3 4 2 3" xfId="1997" xr:uid="{00000000-0005-0000-0000-000046000000}"/>
    <cellStyle name="20% - Accent3 4 3" xfId="1228" xr:uid="{00000000-0005-0000-0000-000047000000}"/>
    <cellStyle name="20% - Accent3 4 4" xfId="1725" xr:uid="{00000000-0005-0000-0000-000048000000}"/>
    <cellStyle name="20% - Accent3 5" xfId="37" xr:uid="{00000000-0005-0000-0000-000049000000}"/>
    <cellStyle name="20% - Accent3 5 2" xfId="1229" xr:uid="{00000000-0005-0000-0000-00004A000000}"/>
    <cellStyle name="20% - Accent3 5 3" xfId="1766" xr:uid="{00000000-0005-0000-0000-00004B000000}"/>
    <cellStyle name="20% - Accent3 6" xfId="1190" xr:uid="{00000000-0005-0000-0000-00004C000000}"/>
    <cellStyle name="20% - Accent3 6 2" xfId="1230" xr:uid="{00000000-0005-0000-0000-00004D000000}"/>
    <cellStyle name="20% - Accent4 2" xfId="38" xr:uid="{00000000-0005-0000-0000-00004E000000}"/>
    <cellStyle name="20% - Accent4 2 2" xfId="39" xr:uid="{00000000-0005-0000-0000-00004F000000}"/>
    <cellStyle name="20% - Accent4 2 2 2" xfId="40" xr:uid="{00000000-0005-0000-0000-000050000000}"/>
    <cellStyle name="20% - Accent4 2 2 2 2" xfId="1830" xr:uid="{00000000-0005-0000-0000-000051000000}"/>
    <cellStyle name="20% - Accent4 2 2 3" xfId="1649" xr:uid="{00000000-0005-0000-0000-000052000000}"/>
    <cellStyle name="20% - Accent4 2 3" xfId="41" xr:uid="{00000000-0005-0000-0000-000053000000}"/>
    <cellStyle name="20% - Accent4 2 3 2" xfId="1359" xr:uid="{00000000-0005-0000-0000-000054000000}"/>
    <cellStyle name="20% - Accent4 2 4" xfId="42" xr:uid="{00000000-0005-0000-0000-000055000000}"/>
    <cellStyle name="20% - Accent4 2 4 2" xfId="1806" xr:uid="{00000000-0005-0000-0000-000056000000}"/>
    <cellStyle name="20% - Accent4 3" xfId="43" xr:uid="{00000000-0005-0000-0000-000057000000}"/>
    <cellStyle name="20% - Accent4 3 2" xfId="44" xr:uid="{00000000-0005-0000-0000-000058000000}"/>
    <cellStyle name="20% - Accent4 3 2 2" xfId="1231" xr:uid="{00000000-0005-0000-0000-000059000000}"/>
    <cellStyle name="20% - Accent4 3 2 3" xfId="1998" xr:uid="{00000000-0005-0000-0000-00005A000000}"/>
    <cellStyle name="20% - Accent4 3 3" xfId="1232" xr:uid="{00000000-0005-0000-0000-00005B000000}"/>
    <cellStyle name="20% - Accent4 3 4" xfId="1726" xr:uid="{00000000-0005-0000-0000-00005C000000}"/>
    <cellStyle name="20% - Accent4 4" xfId="45" xr:uid="{00000000-0005-0000-0000-00005D000000}"/>
    <cellStyle name="20% - Accent4 4 2" xfId="46" xr:uid="{00000000-0005-0000-0000-00005E000000}"/>
    <cellStyle name="20% - Accent4 4 2 2" xfId="1233" xr:uid="{00000000-0005-0000-0000-00005F000000}"/>
    <cellStyle name="20% - Accent4 4 2 3" xfId="1999" xr:uid="{00000000-0005-0000-0000-000060000000}"/>
    <cellStyle name="20% - Accent4 4 3" xfId="1234" xr:uid="{00000000-0005-0000-0000-000061000000}"/>
    <cellStyle name="20% - Accent4 4 4" xfId="1727" xr:uid="{00000000-0005-0000-0000-000062000000}"/>
    <cellStyle name="20% - Accent4 5" xfId="47" xr:uid="{00000000-0005-0000-0000-000063000000}"/>
    <cellStyle name="20% - Accent4 5 2" xfId="1235" xr:uid="{00000000-0005-0000-0000-000064000000}"/>
    <cellStyle name="20% - Accent4 5 3" xfId="1768" xr:uid="{00000000-0005-0000-0000-000065000000}"/>
    <cellStyle name="20% - Accent4 6" xfId="1191" xr:uid="{00000000-0005-0000-0000-000066000000}"/>
    <cellStyle name="20% - Accent4 6 2" xfId="1236" xr:uid="{00000000-0005-0000-0000-000067000000}"/>
    <cellStyle name="20% - Accent5 2" xfId="48" xr:uid="{00000000-0005-0000-0000-000068000000}"/>
    <cellStyle name="20% - Accent5 2 2" xfId="49" xr:uid="{00000000-0005-0000-0000-000069000000}"/>
    <cellStyle name="20% - Accent5 2 2 2" xfId="50" xr:uid="{00000000-0005-0000-0000-00006A000000}"/>
    <cellStyle name="20% - Accent5 2 2 2 2" xfId="1831" xr:uid="{00000000-0005-0000-0000-00006B000000}"/>
    <cellStyle name="20% - Accent5 2 2 3" xfId="1650" xr:uid="{00000000-0005-0000-0000-00006C000000}"/>
    <cellStyle name="20% - Accent5 2 3" xfId="51" xr:uid="{00000000-0005-0000-0000-00006D000000}"/>
    <cellStyle name="20% - Accent5 2 3 2" xfId="1360" xr:uid="{00000000-0005-0000-0000-00006E000000}"/>
    <cellStyle name="20% - Accent5 2 4" xfId="52" xr:uid="{00000000-0005-0000-0000-00006F000000}"/>
    <cellStyle name="20% - Accent5 2 4 2" xfId="1808" xr:uid="{00000000-0005-0000-0000-000070000000}"/>
    <cellStyle name="20% - Accent5 3" xfId="53" xr:uid="{00000000-0005-0000-0000-000071000000}"/>
    <cellStyle name="20% - Accent5 3 2" xfId="54" xr:uid="{00000000-0005-0000-0000-000072000000}"/>
    <cellStyle name="20% - Accent5 3 2 2" xfId="1237" xr:uid="{00000000-0005-0000-0000-000073000000}"/>
    <cellStyle name="20% - Accent5 3 2 3" xfId="2000" xr:uid="{00000000-0005-0000-0000-000074000000}"/>
    <cellStyle name="20% - Accent5 3 3" xfId="1238" xr:uid="{00000000-0005-0000-0000-000075000000}"/>
    <cellStyle name="20% - Accent5 3 4" xfId="1728" xr:uid="{00000000-0005-0000-0000-000076000000}"/>
    <cellStyle name="20% - Accent5 4" xfId="55" xr:uid="{00000000-0005-0000-0000-000077000000}"/>
    <cellStyle name="20% - Accent5 4 2" xfId="56" xr:uid="{00000000-0005-0000-0000-000078000000}"/>
    <cellStyle name="20% - Accent5 4 2 2" xfId="1239" xr:uid="{00000000-0005-0000-0000-000079000000}"/>
    <cellStyle name="20% - Accent5 4 2 3" xfId="2001" xr:uid="{00000000-0005-0000-0000-00007A000000}"/>
    <cellStyle name="20% - Accent5 4 3" xfId="1240" xr:uid="{00000000-0005-0000-0000-00007B000000}"/>
    <cellStyle name="20% - Accent5 4 4" xfId="1729" xr:uid="{00000000-0005-0000-0000-00007C000000}"/>
    <cellStyle name="20% - Accent5 5" xfId="57" xr:uid="{00000000-0005-0000-0000-00007D000000}"/>
    <cellStyle name="20% - Accent5 5 2" xfId="1241" xr:uid="{00000000-0005-0000-0000-00007E000000}"/>
    <cellStyle name="20% - Accent5 5 3" xfId="1770" xr:uid="{00000000-0005-0000-0000-00007F000000}"/>
    <cellStyle name="20% - Accent5 6" xfId="1192" xr:uid="{00000000-0005-0000-0000-000080000000}"/>
    <cellStyle name="20% - Accent5 6 2" xfId="1242" xr:uid="{00000000-0005-0000-0000-000081000000}"/>
    <cellStyle name="20% - Accent6 2" xfId="58" xr:uid="{00000000-0005-0000-0000-000082000000}"/>
    <cellStyle name="20% - Accent6 2 2" xfId="59" xr:uid="{00000000-0005-0000-0000-000083000000}"/>
    <cellStyle name="20% - Accent6 2 2 2" xfId="60" xr:uid="{00000000-0005-0000-0000-000084000000}"/>
    <cellStyle name="20% - Accent6 2 2 2 2" xfId="1832" xr:uid="{00000000-0005-0000-0000-000085000000}"/>
    <cellStyle name="20% - Accent6 2 2 3" xfId="1651" xr:uid="{00000000-0005-0000-0000-000086000000}"/>
    <cellStyle name="20% - Accent6 2 3" xfId="61" xr:uid="{00000000-0005-0000-0000-000087000000}"/>
    <cellStyle name="20% - Accent6 2 3 2" xfId="1361" xr:uid="{00000000-0005-0000-0000-000088000000}"/>
    <cellStyle name="20% - Accent6 2 4" xfId="62" xr:uid="{00000000-0005-0000-0000-000089000000}"/>
    <cellStyle name="20% - Accent6 2 4 2" xfId="1810" xr:uid="{00000000-0005-0000-0000-00008A000000}"/>
    <cellStyle name="20% - Accent6 3" xfId="63" xr:uid="{00000000-0005-0000-0000-00008B000000}"/>
    <cellStyle name="20% - Accent6 3 2" xfId="64" xr:uid="{00000000-0005-0000-0000-00008C000000}"/>
    <cellStyle name="20% - Accent6 3 2 2" xfId="1243" xr:uid="{00000000-0005-0000-0000-00008D000000}"/>
    <cellStyle name="20% - Accent6 3 2 3" xfId="2002" xr:uid="{00000000-0005-0000-0000-00008E000000}"/>
    <cellStyle name="20% - Accent6 3 3" xfId="1244" xr:uid="{00000000-0005-0000-0000-00008F000000}"/>
    <cellStyle name="20% - Accent6 3 4" xfId="1730" xr:uid="{00000000-0005-0000-0000-000090000000}"/>
    <cellStyle name="20% - Accent6 4" xfId="65" xr:uid="{00000000-0005-0000-0000-000091000000}"/>
    <cellStyle name="20% - Accent6 4 2" xfId="66" xr:uid="{00000000-0005-0000-0000-000092000000}"/>
    <cellStyle name="20% - Accent6 4 2 2" xfId="1245" xr:uid="{00000000-0005-0000-0000-000093000000}"/>
    <cellStyle name="20% - Accent6 4 2 3" xfId="2003" xr:uid="{00000000-0005-0000-0000-000094000000}"/>
    <cellStyle name="20% - Accent6 4 3" xfId="1246" xr:uid="{00000000-0005-0000-0000-000095000000}"/>
    <cellStyle name="20% - Accent6 4 4" xfId="1731" xr:uid="{00000000-0005-0000-0000-000096000000}"/>
    <cellStyle name="20% - Accent6 5" xfId="67" xr:uid="{00000000-0005-0000-0000-000097000000}"/>
    <cellStyle name="20% - Accent6 5 2" xfId="1247" xr:uid="{00000000-0005-0000-0000-000098000000}"/>
    <cellStyle name="20% - Accent6 5 3" xfId="1772" xr:uid="{00000000-0005-0000-0000-000099000000}"/>
    <cellStyle name="20% - Accent6 6" xfId="1193" xr:uid="{00000000-0005-0000-0000-00009A000000}"/>
    <cellStyle name="20% - Accent6 6 2" xfId="1248" xr:uid="{00000000-0005-0000-0000-00009B000000}"/>
    <cellStyle name="40% - Accent1 2" xfId="68" xr:uid="{00000000-0005-0000-0000-00009C000000}"/>
    <cellStyle name="40% - Accent1 2 2" xfId="69" xr:uid="{00000000-0005-0000-0000-00009D000000}"/>
    <cellStyle name="40% - Accent1 2 2 2" xfId="70" xr:uid="{00000000-0005-0000-0000-00009E000000}"/>
    <cellStyle name="40% - Accent1 2 2 2 2" xfId="1833" xr:uid="{00000000-0005-0000-0000-00009F000000}"/>
    <cellStyle name="40% - Accent1 2 2 3" xfId="1652" xr:uid="{00000000-0005-0000-0000-0000A0000000}"/>
    <cellStyle name="40% - Accent1 2 3" xfId="71" xr:uid="{00000000-0005-0000-0000-0000A1000000}"/>
    <cellStyle name="40% - Accent1 2 3 2" xfId="1362" xr:uid="{00000000-0005-0000-0000-0000A2000000}"/>
    <cellStyle name="40% - Accent1 2 4" xfId="72" xr:uid="{00000000-0005-0000-0000-0000A3000000}"/>
    <cellStyle name="40% - Accent1 2 4 2" xfId="1801" xr:uid="{00000000-0005-0000-0000-0000A4000000}"/>
    <cellStyle name="40% - Accent1 3" xfId="73" xr:uid="{00000000-0005-0000-0000-0000A5000000}"/>
    <cellStyle name="40% - Accent1 3 2" xfId="74" xr:uid="{00000000-0005-0000-0000-0000A6000000}"/>
    <cellStyle name="40% - Accent1 3 2 2" xfId="1249" xr:uid="{00000000-0005-0000-0000-0000A7000000}"/>
    <cellStyle name="40% - Accent1 3 2 3" xfId="2004" xr:uid="{00000000-0005-0000-0000-0000A8000000}"/>
    <cellStyle name="40% - Accent1 3 3" xfId="1250" xr:uid="{00000000-0005-0000-0000-0000A9000000}"/>
    <cellStyle name="40% - Accent1 3 4" xfId="1732" xr:uid="{00000000-0005-0000-0000-0000AA000000}"/>
    <cellStyle name="40% - Accent1 4" xfId="75" xr:uid="{00000000-0005-0000-0000-0000AB000000}"/>
    <cellStyle name="40% - Accent1 4 2" xfId="76" xr:uid="{00000000-0005-0000-0000-0000AC000000}"/>
    <cellStyle name="40% - Accent1 4 2 2" xfId="1251" xr:uid="{00000000-0005-0000-0000-0000AD000000}"/>
    <cellStyle name="40% - Accent1 4 2 3" xfId="2005" xr:uid="{00000000-0005-0000-0000-0000AE000000}"/>
    <cellStyle name="40% - Accent1 4 3" xfId="1252" xr:uid="{00000000-0005-0000-0000-0000AF000000}"/>
    <cellStyle name="40% - Accent1 4 4" xfId="1733" xr:uid="{00000000-0005-0000-0000-0000B0000000}"/>
    <cellStyle name="40% - Accent1 5" xfId="77" xr:uid="{00000000-0005-0000-0000-0000B1000000}"/>
    <cellStyle name="40% - Accent1 5 2" xfId="1253" xr:uid="{00000000-0005-0000-0000-0000B2000000}"/>
    <cellStyle name="40% - Accent1 5 3" xfId="1763" xr:uid="{00000000-0005-0000-0000-0000B3000000}"/>
    <cellStyle name="40% - Accent1 6" xfId="1194" xr:uid="{00000000-0005-0000-0000-0000B4000000}"/>
    <cellStyle name="40% - Accent1 6 2" xfId="1254" xr:uid="{00000000-0005-0000-0000-0000B5000000}"/>
    <cellStyle name="40% - Accent2 2" xfId="78" xr:uid="{00000000-0005-0000-0000-0000B6000000}"/>
    <cellStyle name="40% - Accent2 2 2" xfId="79" xr:uid="{00000000-0005-0000-0000-0000B7000000}"/>
    <cellStyle name="40% - Accent2 2 2 2" xfId="80" xr:uid="{00000000-0005-0000-0000-0000B8000000}"/>
    <cellStyle name="40% - Accent2 2 2 2 2" xfId="1834" xr:uid="{00000000-0005-0000-0000-0000B9000000}"/>
    <cellStyle name="40% - Accent2 2 2 3" xfId="1653" xr:uid="{00000000-0005-0000-0000-0000BA000000}"/>
    <cellStyle name="40% - Accent2 2 3" xfId="81" xr:uid="{00000000-0005-0000-0000-0000BB000000}"/>
    <cellStyle name="40% - Accent2 2 3 2" xfId="1363" xr:uid="{00000000-0005-0000-0000-0000BC000000}"/>
    <cellStyle name="40% - Accent2 2 4" xfId="82" xr:uid="{00000000-0005-0000-0000-0000BD000000}"/>
    <cellStyle name="40% - Accent2 2 4 2" xfId="1803" xr:uid="{00000000-0005-0000-0000-0000BE000000}"/>
    <cellStyle name="40% - Accent2 3" xfId="83" xr:uid="{00000000-0005-0000-0000-0000BF000000}"/>
    <cellStyle name="40% - Accent2 3 2" xfId="84" xr:uid="{00000000-0005-0000-0000-0000C0000000}"/>
    <cellStyle name="40% - Accent2 3 2 2" xfId="1255" xr:uid="{00000000-0005-0000-0000-0000C1000000}"/>
    <cellStyle name="40% - Accent2 3 2 3" xfId="2006" xr:uid="{00000000-0005-0000-0000-0000C2000000}"/>
    <cellStyle name="40% - Accent2 3 3" xfId="1256" xr:uid="{00000000-0005-0000-0000-0000C3000000}"/>
    <cellStyle name="40% - Accent2 3 4" xfId="1734" xr:uid="{00000000-0005-0000-0000-0000C4000000}"/>
    <cellStyle name="40% - Accent2 4" xfId="85" xr:uid="{00000000-0005-0000-0000-0000C5000000}"/>
    <cellStyle name="40% - Accent2 4 2" xfId="86" xr:uid="{00000000-0005-0000-0000-0000C6000000}"/>
    <cellStyle name="40% - Accent2 4 2 2" xfId="1257" xr:uid="{00000000-0005-0000-0000-0000C7000000}"/>
    <cellStyle name="40% - Accent2 4 2 3" xfId="2007" xr:uid="{00000000-0005-0000-0000-0000C8000000}"/>
    <cellStyle name="40% - Accent2 4 3" xfId="1258" xr:uid="{00000000-0005-0000-0000-0000C9000000}"/>
    <cellStyle name="40% - Accent2 4 4" xfId="1735" xr:uid="{00000000-0005-0000-0000-0000CA000000}"/>
    <cellStyle name="40% - Accent2 5" xfId="87" xr:uid="{00000000-0005-0000-0000-0000CB000000}"/>
    <cellStyle name="40% - Accent2 5 2" xfId="1259" xr:uid="{00000000-0005-0000-0000-0000CC000000}"/>
    <cellStyle name="40% - Accent2 5 3" xfId="1765" xr:uid="{00000000-0005-0000-0000-0000CD000000}"/>
    <cellStyle name="40% - Accent2 6" xfId="1195" xr:uid="{00000000-0005-0000-0000-0000CE000000}"/>
    <cellStyle name="40% - Accent2 6 2" xfId="1260" xr:uid="{00000000-0005-0000-0000-0000CF000000}"/>
    <cellStyle name="40% - Accent3 2" xfId="88" xr:uid="{00000000-0005-0000-0000-0000D0000000}"/>
    <cellStyle name="40% - Accent3 2 2" xfId="89" xr:uid="{00000000-0005-0000-0000-0000D1000000}"/>
    <cellStyle name="40% - Accent3 2 2 2" xfId="90" xr:uid="{00000000-0005-0000-0000-0000D2000000}"/>
    <cellStyle name="40% - Accent3 2 2 2 2" xfId="1835" xr:uid="{00000000-0005-0000-0000-0000D3000000}"/>
    <cellStyle name="40% - Accent3 2 2 3" xfId="1654" xr:uid="{00000000-0005-0000-0000-0000D4000000}"/>
    <cellStyle name="40% - Accent3 2 3" xfId="91" xr:uid="{00000000-0005-0000-0000-0000D5000000}"/>
    <cellStyle name="40% - Accent3 2 3 2" xfId="1364" xr:uid="{00000000-0005-0000-0000-0000D6000000}"/>
    <cellStyle name="40% - Accent3 2 4" xfId="92" xr:uid="{00000000-0005-0000-0000-0000D7000000}"/>
    <cellStyle name="40% - Accent3 2 4 2" xfId="1805" xr:uid="{00000000-0005-0000-0000-0000D8000000}"/>
    <cellStyle name="40% - Accent3 3" xfId="93" xr:uid="{00000000-0005-0000-0000-0000D9000000}"/>
    <cellStyle name="40% - Accent3 3 2" xfId="94" xr:uid="{00000000-0005-0000-0000-0000DA000000}"/>
    <cellStyle name="40% - Accent3 3 2 2" xfId="1261" xr:uid="{00000000-0005-0000-0000-0000DB000000}"/>
    <cellStyle name="40% - Accent3 3 2 3" xfId="2008" xr:uid="{00000000-0005-0000-0000-0000DC000000}"/>
    <cellStyle name="40% - Accent3 3 3" xfId="1262" xr:uid="{00000000-0005-0000-0000-0000DD000000}"/>
    <cellStyle name="40% - Accent3 3 4" xfId="1736" xr:uid="{00000000-0005-0000-0000-0000DE000000}"/>
    <cellStyle name="40% - Accent3 4" xfId="95" xr:uid="{00000000-0005-0000-0000-0000DF000000}"/>
    <cellStyle name="40% - Accent3 4 2" xfId="96" xr:uid="{00000000-0005-0000-0000-0000E0000000}"/>
    <cellStyle name="40% - Accent3 4 2 2" xfId="1263" xr:uid="{00000000-0005-0000-0000-0000E1000000}"/>
    <cellStyle name="40% - Accent3 4 2 3" xfId="2009" xr:uid="{00000000-0005-0000-0000-0000E2000000}"/>
    <cellStyle name="40% - Accent3 4 3" xfId="1264" xr:uid="{00000000-0005-0000-0000-0000E3000000}"/>
    <cellStyle name="40% - Accent3 4 4" xfId="1737" xr:uid="{00000000-0005-0000-0000-0000E4000000}"/>
    <cellStyle name="40% - Accent3 5" xfId="97" xr:uid="{00000000-0005-0000-0000-0000E5000000}"/>
    <cellStyle name="40% - Accent3 5 2" xfId="1265" xr:uid="{00000000-0005-0000-0000-0000E6000000}"/>
    <cellStyle name="40% - Accent3 5 3" xfId="1767" xr:uid="{00000000-0005-0000-0000-0000E7000000}"/>
    <cellStyle name="40% - Accent3 6" xfId="1196" xr:uid="{00000000-0005-0000-0000-0000E8000000}"/>
    <cellStyle name="40% - Accent3 6 2" xfId="1266" xr:uid="{00000000-0005-0000-0000-0000E9000000}"/>
    <cellStyle name="40% - Accent4 2" xfId="98" xr:uid="{00000000-0005-0000-0000-0000EA000000}"/>
    <cellStyle name="40% - Accent4 2 2" xfId="99" xr:uid="{00000000-0005-0000-0000-0000EB000000}"/>
    <cellStyle name="40% - Accent4 2 2 2" xfId="100" xr:uid="{00000000-0005-0000-0000-0000EC000000}"/>
    <cellStyle name="40% - Accent4 2 2 2 2" xfId="1836" xr:uid="{00000000-0005-0000-0000-0000ED000000}"/>
    <cellStyle name="40% - Accent4 2 2 3" xfId="1655" xr:uid="{00000000-0005-0000-0000-0000EE000000}"/>
    <cellStyle name="40% - Accent4 2 3" xfId="101" xr:uid="{00000000-0005-0000-0000-0000EF000000}"/>
    <cellStyle name="40% - Accent4 2 3 2" xfId="1365" xr:uid="{00000000-0005-0000-0000-0000F0000000}"/>
    <cellStyle name="40% - Accent4 2 4" xfId="102" xr:uid="{00000000-0005-0000-0000-0000F1000000}"/>
    <cellStyle name="40% - Accent4 2 4 2" xfId="1807" xr:uid="{00000000-0005-0000-0000-0000F2000000}"/>
    <cellStyle name="40% - Accent4 3" xfId="103" xr:uid="{00000000-0005-0000-0000-0000F3000000}"/>
    <cellStyle name="40% - Accent4 3 2" xfId="104" xr:uid="{00000000-0005-0000-0000-0000F4000000}"/>
    <cellStyle name="40% - Accent4 3 2 2" xfId="1267" xr:uid="{00000000-0005-0000-0000-0000F5000000}"/>
    <cellStyle name="40% - Accent4 3 2 3" xfId="2010" xr:uid="{00000000-0005-0000-0000-0000F6000000}"/>
    <cellStyle name="40% - Accent4 3 3" xfId="1268" xr:uid="{00000000-0005-0000-0000-0000F7000000}"/>
    <cellStyle name="40% - Accent4 3 4" xfId="1738" xr:uid="{00000000-0005-0000-0000-0000F8000000}"/>
    <cellStyle name="40% - Accent4 4" xfId="105" xr:uid="{00000000-0005-0000-0000-0000F9000000}"/>
    <cellStyle name="40% - Accent4 4 2" xfId="106" xr:uid="{00000000-0005-0000-0000-0000FA000000}"/>
    <cellStyle name="40% - Accent4 4 2 2" xfId="1269" xr:uid="{00000000-0005-0000-0000-0000FB000000}"/>
    <cellStyle name="40% - Accent4 4 2 3" xfId="2011" xr:uid="{00000000-0005-0000-0000-0000FC000000}"/>
    <cellStyle name="40% - Accent4 4 3" xfId="1270" xr:uid="{00000000-0005-0000-0000-0000FD000000}"/>
    <cellStyle name="40% - Accent4 4 4" xfId="1739" xr:uid="{00000000-0005-0000-0000-0000FE000000}"/>
    <cellStyle name="40% - Accent4 5" xfId="107" xr:uid="{00000000-0005-0000-0000-0000FF000000}"/>
    <cellStyle name="40% - Accent4 5 2" xfId="1271" xr:uid="{00000000-0005-0000-0000-000000010000}"/>
    <cellStyle name="40% - Accent4 5 3" xfId="1769" xr:uid="{00000000-0005-0000-0000-000001010000}"/>
    <cellStyle name="40% - Accent4 6" xfId="1197" xr:uid="{00000000-0005-0000-0000-000002010000}"/>
    <cellStyle name="40% - Accent4 6 2" xfId="1272" xr:uid="{00000000-0005-0000-0000-000003010000}"/>
    <cellStyle name="40% - Accent5 2" xfId="108" xr:uid="{00000000-0005-0000-0000-000004010000}"/>
    <cellStyle name="40% - Accent5 2 2" xfId="109" xr:uid="{00000000-0005-0000-0000-000005010000}"/>
    <cellStyle name="40% - Accent5 2 2 2" xfId="110" xr:uid="{00000000-0005-0000-0000-000006010000}"/>
    <cellStyle name="40% - Accent5 2 2 2 2" xfId="1837" xr:uid="{00000000-0005-0000-0000-000007010000}"/>
    <cellStyle name="40% - Accent5 2 2 3" xfId="1656" xr:uid="{00000000-0005-0000-0000-000008010000}"/>
    <cellStyle name="40% - Accent5 2 3" xfId="111" xr:uid="{00000000-0005-0000-0000-000009010000}"/>
    <cellStyle name="40% - Accent5 2 3 2" xfId="1366" xr:uid="{00000000-0005-0000-0000-00000A010000}"/>
    <cellStyle name="40% - Accent5 2 4" xfId="112" xr:uid="{00000000-0005-0000-0000-00000B010000}"/>
    <cellStyle name="40% - Accent5 2 4 2" xfId="1809" xr:uid="{00000000-0005-0000-0000-00000C010000}"/>
    <cellStyle name="40% - Accent5 3" xfId="113" xr:uid="{00000000-0005-0000-0000-00000D010000}"/>
    <cellStyle name="40% - Accent5 3 2" xfId="114" xr:uid="{00000000-0005-0000-0000-00000E010000}"/>
    <cellStyle name="40% - Accent5 3 2 2" xfId="1273" xr:uid="{00000000-0005-0000-0000-00000F010000}"/>
    <cellStyle name="40% - Accent5 3 2 3" xfId="2012" xr:uid="{00000000-0005-0000-0000-000010010000}"/>
    <cellStyle name="40% - Accent5 3 3" xfId="1274" xr:uid="{00000000-0005-0000-0000-000011010000}"/>
    <cellStyle name="40% - Accent5 3 4" xfId="1740" xr:uid="{00000000-0005-0000-0000-000012010000}"/>
    <cellStyle name="40% - Accent5 4" xfId="115" xr:uid="{00000000-0005-0000-0000-000013010000}"/>
    <cellStyle name="40% - Accent5 4 2" xfId="116" xr:uid="{00000000-0005-0000-0000-000014010000}"/>
    <cellStyle name="40% - Accent5 4 2 2" xfId="1275" xr:uid="{00000000-0005-0000-0000-000015010000}"/>
    <cellStyle name="40% - Accent5 4 2 3" xfId="2013" xr:uid="{00000000-0005-0000-0000-000016010000}"/>
    <cellStyle name="40% - Accent5 4 3" xfId="1276" xr:uid="{00000000-0005-0000-0000-000017010000}"/>
    <cellStyle name="40% - Accent5 4 4" xfId="1741" xr:uid="{00000000-0005-0000-0000-000018010000}"/>
    <cellStyle name="40% - Accent5 5" xfId="117" xr:uid="{00000000-0005-0000-0000-000019010000}"/>
    <cellStyle name="40% - Accent5 5 2" xfId="1277" xr:uid="{00000000-0005-0000-0000-00001A010000}"/>
    <cellStyle name="40% - Accent5 5 3" xfId="1771" xr:uid="{00000000-0005-0000-0000-00001B010000}"/>
    <cellStyle name="40% - Accent5 6" xfId="1198" xr:uid="{00000000-0005-0000-0000-00001C010000}"/>
    <cellStyle name="40% - Accent5 6 2" xfId="1278" xr:uid="{00000000-0005-0000-0000-00001D010000}"/>
    <cellStyle name="40% - Accent6 2" xfId="118" xr:uid="{00000000-0005-0000-0000-00001E010000}"/>
    <cellStyle name="40% - Accent6 2 2" xfId="119" xr:uid="{00000000-0005-0000-0000-00001F010000}"/>
    <cellStyle name="40% - Accent6 2 2 2" xfId="120" xr:uid="{00000000-0005-0000-0000-000020010000}"/>
    <cellStyle name="40% - Accent6 2 2 2 2" xfId="1838" xr:uid="{00000000-0005-0000-0000-000021010000}"/>
    <cellStyle name="40% - Accent6 2 2 3" xfId="1657" xr:uid="{00000000-0005-0000-0000-000022010000}"/>
    <cellStyle name="40% - Accent6 2 3" xfId="121" xr:uid="{00000000-0005-0000-0000-000023010000}"/>
    <cellStyle name="40% - Accent6 2 3 2" xfId="1367" xr:uid="{00000000-0005-0000-0000-000024010000}"/>
    <cellStyle name="40% - Accent6 2 4" xfId="122" xr:uid="{00000000-0005-0000-0000-000025010000}"/>
    <cellStyle name="40% - Accent6 2 4 2" xfId="1811" xr:uid="{00000000-0005-0000-0000-000026010000}"/>
    <cellStyle name="40% - Accent6 3" xfId="123" xr:uid="{00000000-0005-0000-0000-000027010000}"/>
    <cellStyle name="40% - Accent6 3 2" xfId="124" xr:uid="{00000000-0005-0000-0000-000028010000}"/>
    <cellStyle name="40% - Accent6 3 2 2" xfId="1279" xr:uid="{00000000-0005-0000-0000-000029010000}"/>
    <cellStyle name="40% - Accent6 3 2 3" xfId="2014" xr:uid="{00000000-0005-0000-0000-00002A010000}"/>
    <cellStyle name="40% - Accent6 3 3" xfId="1280" xr:uid="{00000000-0005-0000-0000-00002B010000}"/>
    <cellStyle name="40% - Accent6 3 4" xfId="1742" xr:uid="{00000000-0005-0000-0000-00002C010000}"/>
    <cellStyle name="40% - Accent6 4" xfId="125" xr:uid="{00000000-0005-0000-0000-00002D010000}"/>
    <cellStyle name="40% - Accent6 4 2" xfId="126" xr:uid="{00000000-0005-0000-0000-00002E010000}"/>
    <cellStyle name="40% - Accent6 4 2 2" xfId="1281" xr:uid="{00000000-0005-0000-0000-00002F010000}"/>
    <cellStyle name="40% - Accent6 4 2 3" xfId="2015" xr:uid="{00000000-0005-0000-0000-000030010000}"/>
    <cellStyle name="40% - Accent6 4 3" xfId="1282" xr:uid="{00000000-0005-0000-0000-000031010000}"/>
    <cellStyle name="40% - Accent6 4 4" xfId="1743" xr:uid="{00000000-0005-0000-0000-000032010000}"/>
    <cellStyle name="40% - Accent6 5" xfId="127" xr:uid="{00000000-0005-0000-0000-000033010000}"/>
    <cellStyle name="40% - Accent6 5 2" xfId="1283" xr:uid="{00000000-0005-0000-0000-000034010000}"/>
    <cellStyle name="40% - Accent6 5 3" xfId="1773" xr:uid="{00000000-0005-0000-0000-000035010000}"/>
    <cellStyle name="40% - Accent6 6" xfId="1199" xr:uid="{00000000-0005-0000-0000-000036010000}"/>
    <cellStyle name="40% - Accent6 6 2" xfId="1284" xr:uid="{00000000-0005-0000-0000-000037010000}"/>
    <cellStyle name="60% - Accent1 2" xfId="1079" xr:uid="{00000000-0005-0000-0000-000038010000}"/>
    <cellStyle name="60% - Accent2 2" xfId="1081" xr:uid="{00000000-0005-0000-0000-000039010000}"/>
    <cellStyle name="60% - Accent3 2" xfId="1083" xr:uid="{00000000-0005-0000-0000-00003A010000}"/>
    <cellStyle name="60% - Accent4 2" xfId="1085" xr:uid="{00000000-0005-0000-0000-00003B010000}"/>
    <cellStyle name="60% - Accent5 2" xfId="1087" xr:uid="{00000000-0005-0000-0000-00003C010000}"/>
    <cellStyle name="60% - Accent6 2" xfId="1089" xr:uid="{00000000-0005-0000-0000-00003D010000}"/>
    <cellStyle name="Accent1 - 20%" xfId="128" xr:uid="{00000000-0005-0000-0000-00003E010000}"/>
    <cellStyle name="Accent1 - 40%" xfId="129" xr:uid="{00000000-0005-0000-0000-00003F010000}"/>
    <cellStyle name="Accent1 - 60%" xfId="130" xr:uid="{00000000-0005-0000-0000-000040010000}"/>
    <cellStyle name="Accent1 2" xfId="1078" xr:uid="{00000000-0005-0000-0000-000041010000}"/>
    <cellStyle name="Accent1 3" xfId="1105" xr:uid="{00000000-0005-0000-0000-000042010000}"/>
    <cellStyle name="Accent1 4" xfId="1090" xr:uid="{00000000-0005-0000-0000-000043010000}"/>
    <cellStyle name="Accent2 - 20%" xfId="131" xr:uid="{00000000-0005-0000-0000-000044010000}"/>
    <cellStyle name="Accent2 - 40%" xfId="132" xr:uid="{00000000-0005-0000-0000-000045010000}"/>
    <cellStyle name="Accent2 - 60%" xfId="133" xr:uid="{00000000-0005-0000-0000-000046010000}"/>
    <cellStyle name="Accent2 2" xfId="1080" xr:uid="{00000000-0005-0000-0000-000047010000}"/>
    <cellStyle name="Accent2 3" xfId="1063" xr:uid="{00000000-0005-0000-0000-000048010000}"/>
    <cellStyle name="Accent2 4" xfId="1093" xr:uid="{00000000-0005-0000-0000-000049010000}"/>
    <cellStyle name="Accent3 - 20%" xfId="134" xr:uid="{00000000-0005-0000-0000-00004A010000}"/>
    <cellStyle name="Accent3 - 40%" xfId="135" xr:uid="{00000000-0005-0000-0000-00004B010000}"/>
    <cellStyle name="Accent3 - 60%" xfId="136" xr:uid="{00000000-0005-0000-0000-00004C010000}"/>
    <cellStyle name="Accent3 2" xfId="1082" xr:uid="{00000000-0005-0000-0000-00004D010000}"/>
    <cellStyle name="Accent3 3" xfId="1115" xr:uid="{00000000-0005-0000-0000-00004E010000}"/>
    <cellStyle name="Accent3 4" xfId="1092" xr:uid="{00000000-0005-0000-0000-00004F010000}"/>
    <cellStyle name="Accent4 - 20%" xfId="137" xr:uid="{00000000-0005-0000-0000-000050010000}"/>
    <cellStyle name="Accent4 - 40%" xfId="138" xr:uid="{00000000-0005-0000-0000-000051010000}"/>
    <cellStyle name="Accent4 - 60%" xfId="139" xr:uid="{00000000-0005-0000-0000-000052010000}"/>
    <cellStyle name="Accent4 2" xfId="1084" xr:uid="{00000000-0005-0000-0000-000053010000}"/>
    <cellStyle name="Accent4 3" xfId="1051" xr:uid="{00000000-0005-0000-0000-000054010000}"/>
    <cellStyle name="Accent4 4" xfId="1172" xr:uid="{00000000-0005-0000-0000-000055010000}"/>
    <cellStyle name="Accent5 - 20%" xfId="140" xr:uid="{00000000-0005-0000-0000-000056010000}"/>
    <cellStyle name="Accent5 - 40%" xfId="141" xr:uid="{00000000-0005-0000-0000-000057010000}"/>
    <cellStyle name="Accent5 - 60%" xfId="142" xr:uid="{00000000-0005-0000-0000-000058010000}"/>
    <cellStyle name="Accent5 2" xfId="1086" xr:uid="{00000000-0005-0000-0000-000059010000}"/>
    <cellStyle name="Accent5 3" xfId="1055" xr:uid="{00000000-0005-0000-0000-00005A010000}"/>
    <cellStyle name="Accent5 4" xfId="2019" xr:uid="{00000000-0005-0000-0000-00005B010000}"/>
    <cellStyle name="Accent6 - 20%" xfId="143" xr:uid="{00000000-0005-0000-0000-00005C010000}"/>
    <cellStyle name="Accent6 - 40%" xfId="144" xr:uid="{00000000-0005-0000-0000-00005D010000}"/>
    <cellStyle name="Accent6 - 60%" xfId="145" xr:uid="{00000000-0005-0000-0000-00005E010000}"/>
    <cellStyle name="Accent6 2" xfId="1088" xr:uid="{00000000-0005-0000-0000-00005F010000}"/>
    <cellStyle name="Accent6 3" xfId="1109" xr:uid="{00000000-0005-0000-0000-000060010000}"/>
    <cellStyle name="Accent6 4" xfId="2018" xr:uid="{00000000-0005-0000-0000-000061010000}"/>
    <cellStyle name="arial mt" xfId="146" xr:uid="{00000000-0005-0000-0000-000062010000}"/>
    <cellStyle name="Bad 2" xfId="147" xr:uid="{00000000-0005-0000-0000-000063010000}"/>
    <cellStyle name="Bad 2 2" xfId="148" xr:uid="{00000000-0005-0000-0000-000064010000}"/>
    <cellStyle name="Bad 2 2 2" xfId="149" xr:uid="{00000000-0005-0000-0000-000065010000}"/>
    <cellStyle name="Bad 3" xfId="150" xr:uid="{00000000-0005-0000-0000-000066010000}"/>
    <cellStyle name="Bad 4" xfId="1068" xr:uid="{00000000-0005-0000-0000-000067010000}"/>
    <cellStyle name="Calculation 2" xfId="151" xr:uid="{00000000-0005-0000-0000-000068010000}"/>
    <cellStyle name="Calculation 2 2" xfId="152" xr:uid="{00000000-0005-0000-0000-000069010000}"/>
    <cellStyle name="Calculation 2 2 2" xfId="153" xr:uid="{00000000-0005-0000-0000-00006A010000}"/>
    <cellStyle name="Calculation 3" xfId="1072" xr:uid="{00000000-0005-0000-0000-00006B010000}"/>
    <cellStyle name="Check Cell 2" xfId="154" xr:uid="{00000000-0005-0000-0000-00006C010000}"/>
    <cellStyle name="Check Cell 3" xfId="1074" xr:uid="{00000000-0005-0000-0000-00006D010000}"/>
    <cellStyle name="Comma" xfId="1" builtinId="3"/>
    <cellStyle name="Comma [0] 2" xfId="155" xr:uid="{00000000-0005-0000-0000-00006F010000}"/>
    <cellStyle name="Comma 10" xfId="156" xr:uid="{00000000-0005-0000-0000-000070010000}"/>
    <cellStyle name="Comma 10 2" xfId="157" xr:uid="{00000000-0005-0000-0000-000071010000}"/>
    <cellStyle name="Comma 10 2 2" xfId="158" xr:uid="{00000000-0005-0000-0000-000072010000}"/>
    <cellStyle name="Comma 10 2 2 2" xfId="159" xr:uid="{00000000-0005-0000-0000-000073010000}"/>
    <cellStyle name="Comma 10 2 2 2 2" xfId="160" xr:uid="{00000000-0005-0000-0000-000074010000}"/>
    <cellStyle name="Comma 10 2 2 3" xfId="161" xr:uid="{00000000-0005-0000-0000-000075010000}"/>
    <cellStyle name="Comma 10 2 3" xfId="162" xr:uid="{00000000-0005-0000-0000-000076010000}"/>
    <cellStyle name="Comma 10 2 3 2" xfId="163" xr:uid="{00000000-0005-0000-0000-000077010000}"/>
    <cellStyle name="Comma 10 2 4" xfId="164" xr:uid="{00000000-0005-0000-0000-000078010000}"/>
    <cellStyle name="Comma 10 3" xfId="165" xr:uid="{00000000-0005-0000-0000-000079010000}"/>
    <cellStyle name="Comma 10 3 2" xfId="166" xr:uid="{00000000-0005-0000-0000-00007A010000}"/>
    <cellStyle name="Comma 10 3 2 2" xfId="167" xr:uid="{00000000-0005-0000-0000-00007B010000}"/>
    <cellStyle name="Comma 10 3 3" xfId="168" xr:uid="{00000000-0005-0000-0000-00007C010000}"/>
    <cellStyle name="Comma 10 4" xfId="169" xr:uid="{00000000-0005-0000-0000-00007D010000}"/>
    <cellStyle name="Comma 10 4 2" xfId="170" xr:uid="{00000000-0005-0000-0000-00007E010000}"/>
    <cellStyle name="Comma 10 5" xfId="171" xr:uid="{00000000-0005-0000-0000-00007F010000}"/>
    <cellStyle name="Comma 11" xfId="172" xr:uid="{00000000-0005-0000-0000-000080010000}"/>
    <cellStyle name="Comma 11 2" xfId="173" xr:uid="{00000000-0005-0000-0000-000081010000}"/>
    <cellStyle name="Comma 11 2 2" xfId="174" xr:uid="{00000000-0005-0000-0000-000082010000}"/>
    <cellStyle name="Comma 11 2 2 2" xfId="175" xr:uid="{00000000-0005-0000-0000-000083010000}"/>
    <cellStyle name="Comma 11 2 2 2 2" xfId="176" xr:uid="{00000000-0005-0000-0000-000084010000}"/>
    <cellStyle name="Comma 11 2 2 3" xfId="177" xr:uid="{00000000-0005-0000-0000-000085010000}"/>
    <cellStyle name="Comma 11 2 3" xfId="178" xr:uid="{00000000-0005-0000-0000-000086010000}"/>
    <cellStyle name="Comma 11 2 4" xfId="179" xr:uid="{00000000-0005-0000-0000-000087010000}"/>
    <cellStyle name="Comma 11 2 4 2" xfId="180" xr:uid="{00000000-0005-0000-0000-000088010000}"/>
    <cellStyle name="Comma 11 2 5" xfId="181" xr:uid="{00000000-0005-0000-0000-000089010000}"/>
    <cellStyle name="Comma 11 3" xfId="182" xr:uid="{00000000-0005-0000-0000-00008A010000}"/>
    <cellStyle name="Comma 11 3 2" xfId="183" xr:uid="{00000000-0005-0000-0000-00008B010000}"/>
    <cellStyle name="Comma 11 3 2 2" xfId="184" xr:uid="{00000000-0005-0000-0000-00008C010000}"/>
    <cellStyle name="Comma 11 3 3" xfId="185" xr:uid="{00000000-0005-0000-0000-00008D010000}"/>
    <cellStyle name="Comma 11 4" xfId="186" xr:uid="{00000000-0005-0000-0000-00008E010000}"/>
    <cellStyle name="Comma 11 5" xfId="187" xr:uid="{00000000-0005-0000-0000-00008F010000}"/>
    <cellStyle name="Comma 11 5 2" xfId="188" xr:uid="{00000000-0005-0000-0000-000090010000}"/>
    <cellStyle name="Comma 11 6" xfId="189" xr:uid="{00000000-0005-0000-0000-000091010000}"/>
    <cellStyle name="Comma 12" xfId="190" xr:uid="{00000000-0005-0000-0000-000092010000}"/>
    <cellStyle name="Comma 12 2" xfId="191" xr:uid="{00000000-0005-0000-0000-000093010000}"/>
    <cellStyle name="Comma 12 2 2" xfId="192" xr:uid="{00000000-0005-0000-0000-000094010000}"/>
    <cellStyle name="Comma 12 2 3" xfId="193" xr:uid="{00000000-0005-0000-0000-000095010000}"/>
    <cellStyle name="Comma 12 2 3 2" xfId="194" xr:uid="{00000000-0005-0000-0000-000096010000}"/>
    <cellStyle name="Comma 12 2 4" xfId="195" xr:uid="{00000000-0005-0000-0000-000097010000}"/>
    <cellStyle name="Comma 12 3" xfId="196" xr:uid="{00000000-0005-0000-0000-000098010000}"/>
    <cellStyle name="Comma 12 4" xfId="197" xr:uid="{00000000-0005-0000-0000-000099010000}"/>
    <cellStyle name="Comma 12 4 2" xfId="198" xr:uid="{00000000-0005-0000-0000-00009A010000}"/>
    <cellStyle name="Comma 12 5" xfId="199" xr:uid="{00000000-0005-0000-0000-00009B010000}"/>
    <cellStyle name="Comma 13" xfId="200" xr:uid="{00000000-0005-0000-0000-00009C010000}"/>
    <cellStyle name="Comma 13 2" xfId="201" xr:uid="{00000000-0005-0000-0000-00009D010000}"/>
    <cellStyle name="Comma 13 2 2" xfId="202" xr:uid="{00000000-0005-0000-0000-00009E010000}"/>
    <cellStyle name="Comma 13 3" xfId="203" xr:uid="{00000000-0005-0000-0000-00009F010000}"/>
    <cellStyle name="Comma 14" xfId="204" xr:uid="{00000000-0005-0000-0000-0000A0010000}"/>
    <cellStyle name="Comma 14 2" xfId="205" xr:uid="{00000000-0005-0000-0000-0000A1010000}"/>
    <cellStyle name="Comma 14 2 2" xfId="206" xr:uid="{00000000-0005-0000-0000-0000A2010000}"/>
    <cellStyle name="Comma 14 3" xfId="207" xr:uid="{00000000-0005-0000-0000-0000A3010000}"/>
    <cellStyle name="Comma 15" xfId="208" xr:uid="{00000000-0005-0000-0000-0000A4010000}"/>
    <cellStyle name="Comma 16" xfId="209" xr:uid="{00000000-0005-0000-0000-0000A5010000}"/>
    <cellStyle name="Comma 16 2" xfId="210" xr:uid="{00000000-0005-0000-0000-0000A6010000}"/>
    <cellStyle name="Comma 16 3" xfId="211" xr:uid="{00000000-0005-0000-0000-0000A7010000}"/>
    <cellStyle name="Comma 17" xfId="212" xr:uid="{00000000-0005-0000-0000-0000A8010000}"/>
    <cellStyle name="Comma 17 2" xfId="213" xr:uid="{00000000-0005-0000-0000-0000A9010000}"/>
    <cellStyle name="Comma 18" xfId="214" xr:uid="{00000000-0005-0000-0000-0000AA010000}"/>
    <cellStyle name="Comma 18 2" xfId="215" xr:uid="{00000000-0005-0000-0000-0000AB010000}"/>
    <cellStyle name="Comma 19" xfId="216" xr:uid="{00000000-0005-0000-0000-0000AC010000}"/>
    <cellStyle name="Comma 19 2" xfId="217" xr:uid="{00000000-0005-0000-0000-0000AD010000}"/>
    <cellStyle name="Comma 19 2 2" xfId="218" xr:uid="{00000000-0005-0000-0000-0000AE010000}"/>
    <cellStyle name="Comma 19 2 2 2" xfId="1368" xr:uid="{00000000-0005-0000-0000-0000AF010000}"/>
    <cellStyle name="Comma 19 2 2 3" xfId="1145" xr:uid="{00000000-0005-0000-0000-0000B0010000}"/>
    <cellStyle name="Comma 19 2 3" xfId="1369" xr:uid="{00000000-0005-0000-0000-0000B1010000}"/>
    <cellStyle name="Comma 19 2 4" xfId="1094" xr:uid="{00000000-0005-0000-0000-0000B2010000}"/>
    <cellStyle name="Comma 19 3" xfId="219" xr:uid="{00000000-0005-0000-0000-0000B3010000}"/>
    <cellStyle name="Comma 19 3 2" xfId="1370" xr:uid="{00000000-0005-0000-0000-0000B4010000}"/>
    <cellStyle name="Comma 19 3 2 2" xfId="1371" xr:uid="{00000000-0005-0000-0000-0000B5010000}"/>
    <cellStyle name="Comma 19 3 3" xfId="1372" xr:uid="{00000000-0005-0000-0000-0000B6010000}"/>
    <cellStyle name="Comma 19 3 4" xfId="1140" xr:uid="{00000000-0005-0000-0000-0000B7010000}"/>
    <cellStyle name="Comma 19 4" xfId="1373" xr:uid="{00000000-0005-0000-0000-0000B8010000}"/>
    <cellStyle name="Comma 19 4 2" xfId="1374" xr:uid="{00000000-0005-0000-0000-0000B9010000}"/>
    <cellStyle name="Comma 19 5" xfId="1375" xr:uid="{00000000-0005-0000-0000-0000BA010000}"/>
    <cellStyle name="Comma 2" xfId="4" xr:uid="{00000000-0005-0000-0000-0000BB010000}"/>
    <cellStyle name="Comma 2 2" xfId="220" xr:uid="{00000000-0005-0000-0000-0000BC010000}"/>
    <cellStyle name="Comma 2 2 2" xfId="221" xr:uid="{00000000-0005-0000-0000-0000BD010000}"/>
    <cellStyle name="Comma 2 3" xfId="222" xr:uid="{00000000-0005-0000-0000-0000BE010000}"/>
    <cellStyle name="Comma 2 3 2" xfId="223" xr:uid="{00000000-0005-0000-0000-0000BF010000}"/>
    <cellStyle name="Comma 2 3 3" xfId="224" xr:uid="{00000000-0005-0000-0000-0000C0010000}"/>
    <cellStyle name="Comma 2 4" xfId="225" xr:uid="{00000000-0005-0000-0000-0000C1010000}"/>
    <cellStyle name="Comma 2 4 2" xfId="226" xr:uid="{00000000-0005-0000-0000-0000C2010000}"/>
    <cellStyle name="Comma 2 4 3" xfId="227" xr:uid="{00000000-0005-0000-0000-0000C3010000}"/>
    <cellStyle name="Comma 2 4 3 2" xfId="1111" xr:uid="{00000000-0005-0000-0000-0000C4010000}"/>
    <cellStyle name="Comma 2 5" xfId="228" xr:uid="{00000000-0005-0000-0000-0000C5010000}"/>
    <cellStyle name="Comma 2 5 2" xfId="229" xr:uid="{00000000-0005-0000-0000-0000C6010000}"/>
    <cellStyle name="Comma 2 5 2 2" xfId="230" xr:uid="{00000000-0005-0000-0000-0000C7010000}"/>
    <cellStyle name="Comma 2 5 2 2 2" xfId="231" xr:uid="{00000000-0005-0000-0000-0000C8010000}"/>
    <cellStyle name="Comma 2 5 2 2 2 2" xfId="232" xr:uid="{00000000-0005-0000-0000-0000C9010000}"/>
    <cellStyle name="Comma 2 5 2 2 3" xfId="233" xr:uid="{00000000-0005-0000-0000-0000CA010000}"/>
    <cellStyle name="Comma 2 5 2 3" xfId="234" xr:uid="{00000000-0005-0000-0000-0000CB010000}"/>
    <cellStyle name="Comma 2 5 2 3 2" xfId="235" xr:uid="{00000000-0005-0000-0000-0000CC010000}"/>
    <cellStyle name="Comma 2 5 2 4" xfId="236" xr:uid="{00000000-0005-0000-0000-0000CD010000}"/>
    <cellStyle name="Comma 2 5 3" xfId="237" xr:uid="{00000000-0005-0000-0000-0000CE010000}"/>
    <cellStyle name="Comma 2 5 3 2" xfId="238" xr:uid="{00000000-0005-0000-0000-0000CF010000}"/>
    <cellStyle name="Comma 2 5 3 2 2" xfId="239" xr:uid="{00000000-0005-0000-0000-0000D0010000}"/>
    <cellStyle name="Comma 2 5 3 3" xfId="240" xr:uid="{00000000-0005-0000-0000-0000D1010000}"/>
    <cellStyle name="Comma 2 5 4" xfId="241" xr:uid="{00000000-0005-0000-0000-0000D2010000}"/>
    <cellStyle name="Comma 2 5 4 2" xfId="242" xr:uid="{00000000-0005-0000-0000-0000D3010000}"/>
    <cellStyle name="Comma 2 5 5" xfId="243" xr:uid="{00000000-0005-0000-0000-0000D4010000}"/>
    <cellStyle name="Comma 2 6" xfId="244" xr:uid="{00000000-0005-0000-0000-0000D5010000}"/>
    <cellStyle name="Comma 2 6 2" xfId="245" xr:uid="{00000000-0005-0000-0000-0000D6010000}"/>
    <cellStyle name="Comma 2 6 2 2" xfId="246" xr:uid="{00000000-0005-0000-0000-0000D7010000}"/>
    <cellStyle name="Comma 2 6 3" xfId="247" xr:uid="{00000000-0005-0000-0000-0000D8010000}"/>
    <cellStyle name="Comma 2 7" xfId="248" xr:uid="{00000000-0005-0000-0000-0000D9010000}"/>
    <cellStyle name="Comma 2 8" xfId="249" xr:uid="{00000000-0005-0000-0000-0000DA010000}"/>
    <cellStyle name="Comma 2 8 2" xfId="250" xr:uid="{00000000-0005-0000-0000-0000DB010000}"/>
    <cellStyle name="Comma 2 8 3" xfId="1108" xr:uid="{00000000-0005-0000-0000-0000DC010000}"/>
    <cellStyle name="Comma 2 9" xfId="251" xr:uid="{00000000-0005-0000-0000-0000DD010000}"/>
    <cellStyle name="Comma 2 9 2" xfId="1179" xr:uid="{00000000-0005-0000-0000-0000DE010000}"/>
    <cellStyle name="Comma 20" xfId="252" xr:uid="{00000000-0005-0000-0000-0000DF010000}"/>
    <cellStyle name="Comma 20 2" xfId="253" xr:uid="{00000000-0005-0000-0000-0000E0010000}"/>
    <cellStyle name="Comma 21" xfId="254" xr:uid="{00000000-0005-0000-0000-0000E1010000}"/>
    <cellStyle name="Comma 21 2" xfId="255" xr:uid="{00000000-0005-0000-0000-0000E2010000}"/>
    <cellStyle name="Comma 21 2 2" xfId="1376" xr:uid="{00000000-0005-0000-0000-0000E3010000}"/>
    <cellStyle name="Comma 21 2 2 2" xfId="1377" xr:uid="{00000000-0005-0000-0000-0000E4010000}"/>
    <cellStyle name="Comma 21 2 3" xfId="1378" xr:uid="{00000000-0005-0000-0000-0000E5010000}"/>
    <cellStyle name="Comma 21 2 4" xfId="1171" xr:uid="{00000000-0005-0000-0000-0000E6010000}"/>
    <cellStyle name="Comma 21 3" xfId="256" xr:uid="{00000000-0005-0000-0000-0000E7010000}"/>
    <cellStyle name="Comma 21 3 2" xfId="1379" xr:uid="{00000000-0005-0000-0000-0000E8010000}"/>
    <cellStyle name="Comma 21 3 3" xfId="1144" xr:uid="{00000000-0005-0000-0000-0000E9010000}"/>
    <cellStyle name="Comma 21 4" xfId="1380" xr:uid="{00000000-0005-0000-0000-0000EA010000}"/>
    <cellStyle name="Comma 22" xfId="257" xr:uid="{00000000-0005-0000-0000-0000EB010000}"/>
    <cellStyle name="Comma 22 2" xfId="258" xr:uid="{00000000-0005-0000-0000-0000EC010000}"/>
    <cellStyle name="Comma 22 2 2" xfId="259" xr:uid="{00000000-0005-0000-0000-0000ED010000}"/>
    <cellStyle name="Comma 22 2 2 2" xfId="260" xr:uid="{00000000-0005-0000-0000-0000EE010000}"/>
    <cellStyle name="Comma 22 2 2 2 2" xfId="1840" xr:uid="{00000000-0005-0000-0000-0000EF010000}"/>
    <cellStyle name="Comma 22 2 2 3" xfId="1659" xr:uid="{00000000-0005-0000-0000-0000F0010000}"/>
    <cellStyle name="Comma 22 2 3" xfId="261" xr:uid="{00000000-0005-0000-0000-0000F1010000}"/>
    <cellStyle name="Comma 22 2 3 2" xfId="1381" xr:uid="{00000000-0005-0000-0000-0000F2010000}"/>
    <cellStyle name="Comma 22 2 4" xfId="262" xr:uid="{00000000-0005-0000-0000-0000F3010000}"/>
    <cellStyle name="Comma 22 2 4 2" xfId="1797" xr:uid="{00000000-0005-0000-0000-0000F4010000}"/>
    <cellStyle name="Comma 22 3" xfId="263" xr:uid="{00000000-0005-0000-0000-0000F5010000}"/>
    <cellStyle name="Comma 22 3 2" xfId="264" xr:uid="{00000000-0005-0000-0000-0000F6010000}"/>
    <cellStyle name="Comma 22 3 2 2" xfId="1839" xr:uid="{00000000-0005-0000-0000-0000F7010000}"/>
    <cellStyle name="Comma 22 3 3" xfId="1658" xr:uid="{00000000-0005-0000-0000-0000F8010000}"/>
    <cellStyle name="Comma 22 4" xfId="265" xr:uid="{00000000-0005-0000-0000-0000F9010000}"/>
    <cellStyle name="Comma 22 4 2" xfId="1382" xr:uid="{00000000-0005-0000-0000-0000FA010000}"/>
    <cellStyle name="Comma 22 5" xfId="266" xr:uid="{00000000-0005-0000-0000-0000FB010000}"/>
    <cellStyle name="Comma 22 5 2" xfId="1759" xr:uid="{00000000-0005-0000-0000-0000FC010000}"/>
    <cellStyle name="Comma 23" xfId="267" xr:uid="{00000000-0005-0000-0000-0000FD010000}"/>
    <cellStyle name="Comma 23 2" xfId="268" xr:uid="{00000000-0005-0000-0000-0000FE010000}"/>
    <cellStyle name="Comma 23 2 2" xfId="269" xr:uid="{00000000-0005-0000-0000-0000FF010000}"/>
    <cellStyle name="Comma 23 2 2 2" xfId="270" xr:uid="{00000000-0005-0000-0000-000000020000}"/>
    <cellStyle name="Comma 23 2 2 2 2" xfId="1842" xr:uid="{00000000-0005-0000-0000-000001020000}"/>
    <cellStyle name="Comma 23 2 2 3" xfId="1661" xr:uid="{00000000-0005-0000-0000-000002020000}"/>
    <cellStyle name="Comma 23 2 3" xfId="271" xr:uid="{00000000-0005-0000-0000-000003020000}"/>
    <cellStyle name="Comma 23 2 3 2" xfId="1906" xr:uid="{00000000-0005-0000-0000-000004020000}"/>
    <cellStyle name="Comma 23 2 4" xfId="272" xr:uid="{00000000-0005-0000-0000-000005020000}"/>
    <cellStyle name="Comma 23 2 4 2" xfId="1799" xr:uid="{00000000-0005-0000-0000-000006020000}"/>
    <cellStyle name="Comma 23 2 5" xfId="1636" xr:uid="{00000000-0005-0000-0000-000007020000}"/>
    <cellStyle name="Comma 23 3" xfId="273" xr:uid="{00000000-0005-0000-0000-000008020000}"/>
    <cellStyle name="Comma 23 3 2" xfId="274" xr:uid="{00000000-0005-0000-0000-000009020000}"/>
    <cellStyle name="Comma 23 3 2 2" xfId="1841" xr:uid="{00000000-0005-0000-0000-00000A020000}"/>
    <cellStyle name="Comma 23 3 3" xfId="1660" xr:uid="{00000000-0005-0000-0000-00000B020000}"/>
    <cellStyle name="Comma 23 4" xfId="275" xr:uid="{00000000-0005-0000-0000-00000C020000}"/>
    <cellStyle name="Comma 23 4 2" xfId="1905" xr:uid="{00000000-0005-0000-0000-00000D020000}"/>
    <cellStyle name="Comma 23 5" xfId="276" xr:uid="{00000000-0005-0000-0000-00000E020000}"/>
    <cellStyle name="Comma 23 5 2" xfId="1761" xr:uid="{00000000-0005-0000-0000-00000F020000}"/>
    <cellStyle name="Comma 23 6" xfId="1611" xr:uid="{00000000-0005-0000-0000-000010020000}"/>
    <cellStyle name="Comma 24" xfId="277" xr:uid="{00000000-0005-0000-0000-000011020000}"/>
    <cellStyle name="Comma 24 2" xfId="278" xr:uid="{00000000-0005-0000-0000-000012020000}"/>
    <cellStyle name="Comma 24 2 2" xfId="279" xr:uid="{00000000-0005-0000-0000-000013020000}"/>
    <cellStyle name="Comma 24 2 2 2" xfId="280" xr:uid="{00000000-0005-0000-0000-000014020000}"/>
    <cellStyle name="Comma 24 2 2 2 2" xfId="1844" xr:uid="{00000000-0005-0000-0000-000015020000}"/>
    <cellStyle name="Comma 24 2 2 3" xfId="1663" xr:uid="{00000000-0005-0000-0000-000016020000}"/>
    <cellStyle name="Comma 24 2 3" xfId="281" xr:uid="{00000000-0005-0000-0000-000017020000}"/>
    <cellStyle name="Comma 24 2 3 2" xfId="1908" xr:uid="{00000000-0005-0000-0000-000018020000}"/>
    <cellStyle name="Comma 24 2 4" xfId="282" xr:uid="{00000000-0005-0000-0000-000019020000}"/>
    <cellStyle name="Comma 24 2 4 2" xfId="1813" xr:uid="{00000000-0005-0000-0000-00001A020000}"/>
    <cellStyle name="Comma 24 2 5" xfId="1638" xr:uid="{00000000-0005-0000-0000-00001B020000}"/>
    <cellStyle name="Comma 24 3" xfId="283" xr:uid="{00000000-0005-0000-0000-00001C020000}"/>
    <cellStyle name="Comma 24 3 2" xfId="284" xr:uid="{00000000-0005-0000-0000-00001D020000}"/>
    <cellStyle name="Comma 24 3 2 2" xfId="1843" xr:uid="{00000000-0005-0000-0000-00001E020000}"/>
    <cellStyle name="Comma 24 3 3" xfId="1662" xr:uid="{00000000-0005-0000-0000-00001F020000}"/>
    <cellStyle name="Comma 24 4" xfId="285" xr:uid="{00000000-0005-0000-0000-000020020000}"/>
    <cellStyle name="Comma 24 4 2" xfId="1907" xr:uid="{00000000-0005-0000-0000-000021020000}"/>
    <cellStyle name="Comma 24 5" xfId="286" xr:uid="{00000000-0005-0000-0000-000022020000}"/>
    <cellStyle name="Comma 24 5 2" xfId="1775" xr:uid="{00000000-0005-0000-0000-000023020000}"/>
    <cellStyle name="Comma 24 6" xfId="1613" xr:uid="{00000000-0005-0000-0000-000024020000}"/>
    <cellStyle name="Comma 25" xfId="287" xr:uid="{00000000-0005-0000-0000-000025020000}"/>
    <cellStyle name="Comma 25 2" xfId="288" xr:uid="{00000000-0005-0000-0000-000026020000}"/>
    <cellStyle name="Comma 25 2 2" xfId="289" xr:uid="{00000000-0005-0000-0000-000027020000}"/>
    <cellStyle name="Comma 25 2 3" xfId="290" xr:uid="{00000000-0005-0000-0000-000028020000}"/>
    <cellStyle name="Comma 25 2 3 2" xfId="1845" xr:uid="{00000000-0005-0000-0000-000029020000}"/>
    <cellStyle name="Comma 25 2 4" xfId="1664" xr:uid="{00000000-0005-0000-0000-00002A020000}"/>
    <cellStyle name="Comma 25 3" xfId="291" xr:uid="{00000000-0005-0000-0000-00002B020000}"/>
    <cellStyle name="Comma 25 3 2" xfId="292" xr:uid="{00000000-0005-0000-0000-00002C020000}"/>
    <cellStyle name="Comma 25 3 2 2" xfId="1909" xr:uid="{00000000-0005-0000-0000-00002D020000}"/>
    <cellStyle name="Comma 25 3 3" xfId="1749" xr:uid="{00000000-0005-0000-0000-00002E020000}"/>
    <cellStyle name="Comma 25 4" xfId="293" xr:uid="{00000000-0005-0000-0000-00002F020000}"/>
    <cellStyle name="Comma 25 4 2" xfId="1779" xr:uid="{00000000-0005-0000-0000-000030020000}"/>
    <cellStyle name="Comma 25 5" xfId="1617" xr:uid="{00000000-0005-0000-0000-000031020000}"/>
    <cellStyle name="Comma 26" xfId="294" xr:uid="{00000000-0005-0000-0000-000032020000}"/>
    <cellStyle name="Comma 26 2" xfId="295" xr:uid="{00000000-0005-0000-0000-000033020000}"/>
    <cellStyle name="Comma 26 2 2" xfId="296" xr:uid="{00000000-0005-0000-0000-000034020000}"/>
    <cellStyle name="Comma 26 2 2 2" xfId="1978" xr:uid="{00000000-0005-0000-0000-000035020000}"/>
    <cellStyle name="Comma 26 2 3" xfId="1719" xr:uid="{00000000-0005-0000-0000-000036020000}"/>
    <cellStyle name="Comma 26 3" xfId="297" xr:uid="{00000000-0005-0000-0000-000037020000}"/>
    <cellStyle name="Comma 26 3 2" xfId="1818" xr:uid="{00000000-0005-0000-0000-000038020000}"/>
    <cellStyle name="Comma 26 4" xfId="1642" xr:uid="{00000000-0005-0000-0000-000039020000}"/>
    <cellStyle name="Comma 27" xfId="298" xr:uid="{00000000-0005-0000-0000-00003A020000}"/>
    <cellStyle name="Comma 27 2" xfId="299" xr:uid="{00000000-0005-0000-0000-00003B020000}"/>
    <cellStyle name="Comma 27 2 2" xfId="1979" xr:uid="{00000000-0005-0000-0000-00003C020000}"/>
    <cellStyle name="Comma 27 3" xfId="300" xr:uid="{00000000-0005-0000-0000-00003D020000}"/>
    <cellStyle name="Comma 27 3 2" xfId="1822" xr:uid="{00000000-0005-0000-0000-00003E020000}"/>
    <cellStyle name="Comma 27 4" xfId="1643" xr:uid="{00000000-0005-0000-0000-00003F020000}"/>
    <cellStyle name="Comma 28" xfId="301" xr:uid="{00000000-0005-0000-0000-000040020000}"/>
    <cellStyle name="Comma 28 2" xfId="302" xr:uid="{00000000-0005-0000-0000-000041020000}"/>
    <cellStyle name="Comma 28 2 2" xfId="1980" xr:uid="{00000000-0005-0000-0000-000042020000}"/>
    <cellStyle name="Comma 28 3" xfId="303" xr:uid="{00000000-0005-0000-0000-000043020000}"/>
    <cellStyle name="Comma 28 3 2" xfId="1824" xr:uid="{00000000-0005-0000-0000-000044020000}"/>
    <cellStyle name="Comma 28 4" xfId="1644" xr:uid="{00000000-0005-0000-0000-000045020000}"/>
    <cellStyle name="Comma 29" xfId="304" xr:uid="{00000000-0005-0000-0000-000046020000}"/>
    <cellStyle name="Comma 29 2" xfId="305" xr:uid="{00000000-0005-0000-0000-000047020000}"/>
    <cellStyle name="Comma 29 3" xfId="306" xr:uid="{00000000-0005-0000-0000-000048020000}"/>
    <cellStyle name="Comma 29 3 2" xfId="1900" xr:uid="{00000000-0005-0000-0000-000049020000}"/>
    <cellStyle name="Comma 29 4" xfId="1747" xr:uid="{00000000-0005-0000-0000-00004A020000}"/>
    <cellStyle name="Comma 3" xfId="307" xr:uid="{00000000-0005-0000-0000-00004B020000}"/>
    <cellStyle name="Comma 3 2" xfId="308" xr:uid="{00000000-0005-0000-0000-00004C020000}"/>
    <cellStyle name="Comma 3 2 2" xfId="309" xr:uid="{00000000-0005-0000-0000-00004D020000}"/>
    <cellStyle name="Comma 3 2 2 2" xfId="310" xr:uid="{00000000-0005-0000-0000-00004E020000}"/>
    <cellStyle name="Comma 3 2 2 2 2" xfId="311" xr:uid="{00000000-0005-0000-0000-00004F020000}"/>
    <cellStyle name="Comma 3 2 2 2 2 2" xfId="1846" xr:uid="{00000000-0005-0000-0000-000050020000}"/>
    <cellStyle name="Comma 3 2 2 2 3" xfId="1665" xr:uid="{00000000-0005-0000-0000-000051020000}"/>
    <cellStyle name="Comma 3 2 2 3" xfId="312" xr:uid="{00000000-0005-0000-0000-000052020000}"/>
    <cellStyle name="Comma 3 2 2 3 2" xfId="1910" xr:uid="{00000000-0005-0000-0000-000053020000}"/>
    <cellStyle name="Comma 3 2 2 4" xfId="313" xr:uid="{00000000-0005-0000-0000-000054020000}"/>
    <cellStyle name="Comma 3 2 2 4 2" xfId="1789" xr:uid="{00000000-0005-0000-0000-000055020000}"/>
    <cellStyle name="Comma 3 2 2 5" xfId="1627" xr:uid="{00000000-0005-0000-0000-000056020000}"/>
    <cellStyle name="Comma 3 2 3" xfId="1200" xr:uid="{00000000-0005-0000-0000-000057020000}"/>
    <cellStyle name="Comma 3 2 3 2" xfId="1285" xr:uid="{00000000-0005-0000-0000-000058020000}"/>
    <cellStyle name="Comma 3 2 4" xfId="1383" xr:uid="{00000000-0005-0000-0000-000059020000}"/>
    <cellStyle name="Comma 3 2 4 2" xfId="1384" xr:uid="{00000000-0005-0000-0000-00005A020000}"/>
    <cellStyle name="Comma 3 2 5" xfId="1385" xr:uid="{00000000-0005-0000-0000-00005B020000}"/>
    <cellStyle name="Comma 3 3" xfId="314" xr:uid="{00000000-0005-0000-0000-00005C020000}"/>
    <cellStyle name="Comma 3 4" xfId="315" xr:uid="{00000000-0005-0000-0000-00005D020000}"/>
    <cellStyle name="Comma 3 4 2" xfId="1752" xr:uid="{00000000-0005-0000-0000-00005E020000}"/>
    <cellStyle name="Comma 30" xfId="316" xr:uid="{00000000-0005-0000-0000-00005F020000}"/>
    <cellStyle name="Comma 30 2" xfId="1903" xr:uid="{00000000-0005-0000-0000-000060020000}"/>
    <cellStyle name="Comma 31" xfId="317" xr:uid="{00000000-0005-0000-0000-000061020000}"/>
    <cellStyle name="Comma 31 2" xfId="1954" xr:uid="{00000000-0005-0000-0000-000062020000}"/>
    <cellStyle name="Comma 32" xfId="318" xr:uid="{00000000-0005-0000-0000-000063020000}"/>
    <cellStyle name="Comma 32 2" xfId="1982" xr:uid="{00000000-0005-0000-0000-000064020000}"/>
    <cellStyle name="Comma 33" xfId="319" xr:uid="{00000000-0005-0000-0000-000065020000}"/>
    <cellStyle name="Comma 33 2" xfId="1950" xr:uid="{00000000-0005-0000-0000-000066020000}"/>
    <cellStyle name="Comma 34" xfId="320" xr:uid="{00000000-0005-0000-0000-000067020000}"/>
    <cellStyle name="Comma 34 2" xfId="1981" xr:uid="{00000000-0005-0000-0000-000068020000}"/>
    <cellStyle name="Comma 35" xfId="321" xr:uid="{00000000-0005-0000-0000-000069020000}"/>
    <cellStyle name="Comma 35 2" xfId="1984" xr:uid="{00000000-0005-0000-0000-00006A020000}"/>
    <cellStyle name="Comma 36" xfId="322" xr:uid="{00000000-0005-0000-0000-00006B020000}"/>
    <cellStyle name="Comma 36 2" xfId="1986" xr:uid="{00000000-0005-0000-0000-00006C020000}"/>
    <cellStyle name="Comma 37" xfId="323" xr:uid="{00000000-0005-0000-0000-00006D020000}"/>
    <cellStyle name="Comma 37 2" xfId="1991" xr:uid="{00000000-0005-0000-0000-00006E020000}"/>
    <cellStyle name="Comma 38" xfId="324" xr:uid="{00000000-0005-0000-0000-00006F020000}"/>
    <cellStyle name="Comma 38 2" xfId="1990" xr:uid="{00000000-0005-0000-0000-000070020000}"/>
    <cellStyle name="Comma 39" xfId="325" xr:uid="{00000000-0005-0000-0000-000071020000}"/>
    <cellStyle name="Comma 39 2" xfId="1944" xr:uid="{00000000-0005-0000-0000-000072020000}"/>
    <cellStyle name="Comma 4" xfId="326" xr:uid="{00000000-0005-0000-0000-000073020000}"/>
    <cellStyle name="Comma 4 2" xfId="327" xr:uid="{00000000-0005-0000-0000-000074020000}"/>
    <cellStyle name="Comma 4 2 2" xfId="328" xr:uid="{00000000-0005-0000-0000-000075020000}"/>
    <cellStyle name="Comma 4 2 2 2" xfId="329" xr:uid="{00000000-0005-0000-0000-000076020000}"/>
    <cellStyle name="Comma 4 2 2 2 2" xfId="1888" xr:uid="{00000000-0005-0000-0000-000077020000}"/>
    <cellStyle name="Comma 4 2 2 3" xfId="1707" xr:uid="{00000000-0005-0000-0000-000078020000}"/>
    <cellStyle name="Comma 4 2 3" xfId="330" xr:uid="{00000000-0005-0000-0000-000079020000}"/>
    <cellStyle name="Comma 4 2 3 2" xfId="1286" xr:uid="{00000000-0005-0000-0000-00007A020000}"/>
    <cellStyle name="Comma 4 2 3 3" xfId="1955" xr:uid="{00000000-0005-0000-0000-00007B020000}"/>
    <cellStyle name="Comma 4 2 4" xfId="331" xr:uid="{00000000-0005-0000-0000-00007C020000}"/>
    <cellStyle name="Comma 4 2 4 2" xfId="1386" xr:uid="{00000000-0005-0000-0000-00007D020000}"/>
    <cellStyle name="Comma 4 2 5" xfId="1387" xr:uid="{00000000-0005-0000-0000-00007E020000}"/>
    <cellStyle name="Comma 4 3" xfId="1388" xr:uid="{00000000-0005-0000-0000-00007F020000}"/>
    <cellStyle name="Comma 4 4" xfId="1389" xr:uid="{00000000-0005-0000-0000-000080020000}"/>
    <cellStyle name="Comma 40" xfId="332" xr:uid="{00000000-0005-0000-0000-000081020000}"/>
    <cellStyle name="Comma 40 2" xfId="1988" xr:uid="{00000000-0005-0000-0000-000082020000}"/>
    <cellStyle name="Comma 41" xfId="333" xr:uid="{00000000-0005-0000-0000-000083020000}"/>
    <cellStyle name="Comma 41 2" xfId="1941" xr:uid="{00000000-0005-0000-0000-000084020000}"/>
    <cellStyle name="Comma 42" xfId="334" xr:uid="{00000000-0005-0000-0000-000085020000}"/>
    <cellStyle name="Comma 42 2" xfId="1989" xr:uid="{00000000-0005-0000-0000-000086020000}"/>
    <cellStyle name="Comma 43" xfId="335" xr:uid="{00000000-0005-0000-0000-000087020000}"/>
    <cellStyle name="Comma 43 2" xfId="1942" xr:uid="{00000000-0005-0000-0000-000088020000}"/>
    <cellStyle name="Comma 44" xfId="336" xr:uid="{00000000-0005-0000-0000-000089020000}"/>
    <cellStyle name="Comma 44 2" xfId="1983" xr:uid="{00000000-0005-0000-0000-00008A020000}"/>
    <cellStyle name="Comma 45" xfId="337" xr:uid="{00000000-0005-0000-0000-00008B020000}"/>
    <cellStyle name="Comma 45 2" xfId="1963" xr:uid="{00000000-0005-0000-0000-00008C020000}"/>
    <cellStyle name="Comma 46" xfId="338" xr:uid="{00000000-0005-0000-0000-00008D020000}"/>
    <cellStyle name="Comma 46 2" xfId="1985" xr:uid="{00000000-0005-0000-0000-00008E020000}"/>
    <cellStyle name="Comma 47" xfId="339" xr:uid="{00000000-0005-0000-0000-00008F020000}"/>
    <cellStyle name="Comma 47 2" xfId="1987" xr:uid="{00000000-0005-0000-0000-000090020000}"/>
    <cellStyle name="Comma 48" xfId="1187" xr:uid="{00000000-0005-0000-0000-000091020000}"/>
    <cellStyle name="Comma 48 2" xfId="2020" xr:uid="{4F23B330-8945-4320-B916-FC23E3B27130}"/>
    <cellStyle name="Comma 49" xfId="1048" xr:uid="{00000000-0005-0000-0000-000092020000}"/>
    <cellStyle name="Comma 5" xfId="340" xr:uid="{00000000-0005-0000-0000-000093020000}"/>
    <cellStyle name="Comma 5 2" xfId="341" xr:uid="{00000000-0005-0000-0000-000094020000}"/>
    <cellStyle name="Comma 5 2 2" xfId="342" xr:uid="{00000000-0005-0000-0000-000095020000}"/>
    <cellStyle name="Comma 5 2 2 2" xfId="343" xr:uid="{00000000-0005-0000-0000-000096020000}"/>
    <cellStyle name="Comma 5 2 2 2 2" xfId="1889" xr:uid="{00000000-0005-0000-0000-000097020000}"/>
    <cellStyle name="Comma 5 2 2 3" xfId="1708" xr:uid="{00000000-0005-0000-0000-000098020000}"/>
    <cellStyle name="Comma 5 2 3" xfId="344" xr:uid="{00000000-0005-0000-0000-000099020000}"/>
    <cellStyle name="Comma 5 2 3 2" xfId="1287" xr:uid="{00000000-0005-0000-0000-00009A020000}"/>
    <cellStyle name="Comma 5 2 3 3" xfId="1956" xr:uid="{00000000-0005-0000-0000-00009B020000}"/>
    <cellStyle name="Comma 5 2 4" xfId="345" xr:uid="{00000000-0005-0000-0000-00009C020000}"/>
    <cellStyle name="Comma 5 2 4 2" xfId="1390" xr:uid="{00000000-0005-0000-0000-00009D020000}"/>
    <cellStyle name="Comma 5 2 5" xfId="1391" xr:uid="{00000000-0005-0000-0000-00009E020000}"/>
    <cellStyle name="Comma 5 3" xfId="1392" xr:uid="{00000000-0005-0000-0000-00009F020000}"/>
    <cellStyle name="Comma 50" xfId="1091" xr:uid="{00000000-0005-0000-0000-0000A0020000}"/>
    <cellStyle name="Comma 51" xfId="1127" xr:uid="{00000000-0005-0000-0000-0000A1020000}"/>
    <cellStyle name="Comma 6" xfId="346" xr:uid="{00000000-0005-0000-0000-0000A2020000}"/>
    <cellStyle name="Comma 6 2" xfId="347" xr:uid="{00000000-0005-0000-0000-0000A3020000}"/>
    <cellStyle name="Comma 6 2 2" xfId="348" xr:uid="{00000000-0005-0000-0000-0000A4020000}"/>
    <cellStyle name="Comma 6 2 2 2" xfId="349" xr:uid="{00000000-0005-0000-0000-0000A5020000}"/>
    <cellStyle name="Comma 6 2 2 2 2" xfId="1890" xr:uid="{00000000-0005-0000-0000-0000A6020000}"/>
    <cellStyle name="Comma 6 2 2 3" xfId="1709" xr:uid="{00000000-0005-0000-0000-0000A7020000}"/>
    <cellStyle name="Comma 6 2 3" xfId="350" xr:uid="{00000000-0005-0000-0000-0000A8020000}"/>
    <cellStyle name="Comma 6 2 3 2" xfId="1288" xr:uid="{00000000-0005-0000-0000-0000A9020000}"/>
    <cellStyle name="Comma 6 2 3 3" xfId="1957" xr:uid="{00000000-0005-0000-0000-0000AA020000}"/>
    <cellStyle name="Comma 6 2 4" xfId="351" xr:uid="{00000000-0005-0000-0000-0000AB020000}"/>
    <cellStyle name="Comma 6 2 4 2" xfId="1393" xr:uid="{00000000-0005-0000-0000-0000AC020000}"/>
    <cellStyle name="Comma 6 2 5" xfId="1394" xr:uid="{00000000-0005-0000-0000-0000AD020000}"/>
    <cellStyle name="Comma 7" xfId="352" xr:uid="{00000000-0005-0000-0000-0000AE020000}"/>
    <cellStyle name="Comma 7 2" xfId="353" xr:uid="{00000000-0005-0000-0000-0000AF020000}"/>
    <cellStyle name="Comma 7 2 2" xfId="354" xr:uid="{00000000-0005-0000-0000-0000B0020000}"/>
    <cellStyle name="Comma 7 2 2 2" xfId="1289" xr:uid="{00000000-0005-0000-0000-0000B1020000}"/>
    <cellStyle name="Comma 7 2 2 3" xfId="1972" xr:uid="{00000000-0005-0000-0000-0000B2020000}"/>
    <cellStyle name="Comma 7 2 3" xfId="1201" xr:uid="{00000000-0005-0000-0000-0000B3020000}"/>
    <cellStyle name="Comma 7 2 3 2" xfId="1290" xr:uid="{00000000-0005-0000-0000-0000B4020000}"/>
    <cellStyle name="Comma 7 2 4" xfId="1291" xr:uid="{00000000-0005-0000-0000-0000B5020000}"/>
    <cellStyle name="Comma 7 2 4 2" xfId="1395" xr:uid="{00000000-0005-0000-0000-0000B6020000}"/>
    <cellStyle name="Comma 7 2 5" xfId="1396" xr:uid="{00000000-0005-0000-0000-0000B7020000}"/>
    <cellStyle name="Comma 8" xfId="355" xr:uid="{00000000-0005-0000-0000-0000B8020000}"/>
    <cellStyle name="Comma 9" xfId="356" xr:uid="{00000000-0005-0000-0000-0000B9020000}"/>
    <cellStyle name="Currency 10" xfId="1292" xr:uid="{00000000-0005-0000-0000-0000BA020000}"/>
    <cellStyle name="Currency 10 2" xfId="1293" xr:uid="{00000000-0005-0000-0000-0000BB020000}"/>
    <cellStyle name="Currency 11" xfId="1294" xr:uid="{00000000-0005-0000-0000-0000BC020000}"/>
    <cellStyle name="Currency 12" xfId="1049" xr:uid="{00000000-0005-0000-0000-0000BD020000}"/>
    <cellStyle name="Currency 2" xfId="357" xr:uid="{00000000-0005-0000-0000-0000BE020000}"/>
    <cellStyle name="Currency 2 2" xfId="358" xr:uid="{00000000-0005-0000-0000-0000BF020000}"/>
    <cellStyle name="Currency 2 2 2" xfId="359" xr:uid="{00000000-0005-0000-0000-0000C0020000}"/>
    <cellStyle name="Currency 2 3" xfId="360" xr:uid="{00000000-0005-0000-0000-0000C1020000}"/>
    <cellStyle name="Currency 2 4" xfId="361" xr:uid="{00000000-0005-0000-0000-0000C2020000}"/>
    <cellStyle name="Currency 2 5" xfId="362" xr:uid="{00000000-0005-0000-0000-0000C3020000}"/>
    <cellStyle name="Currency 3" xfId="363" xr:uid="{00000000-0005-0000-0000-0000C4020000}"/>
    <cellStyle name="Currency 3 2" xfId="364" xr:uid="{00000000-0005-0000-0000-0000C5020000}"/>
    <cellStyle name="Currency 3 2 2" xfId="365" xr:uid="{00000000-0005-0000-0000-0000C6020000}"/>
    <cellStyle name="Currency 3 2 2 2" xfId="366" xr:uid="{00000000-0005-0000-0000-0000C7020000}"/>
    <cellStyle name="Currency 3 2 2 2 2" xfId="1973" xr:uid="{00000000-0005-0000-0000-0000C8020000}"/>
    <cellStyle name="Currency 3 2 2 3" xfId="1112" xr:uid="{00000000-0005-0000-0000-0000C9020000}"/>
    <cellStyle name="Currency 3 2 3" xfId="1202" xr:uid="{00000000-0005-0000-0000-0000CA020000}"/>
    <cellStyle name="Currency 3 2 3 2" xfId="1295" xr:uid="{00000000-0005-0000-0000-0000CB020000}"/>
    <cellStyle name="Currency 3 2 4" xfId="1296" xr:uid="{00000000-0005-0000-0000-0000CC020000}"/>
    <cellStyle name="Currency 3 2 4 2" xfId="1397" xr:uid="{00000000-0005-0000-0000-0000CD020000}"/>
    <cellStyle name="Currency 3 2 5" xfId="1398" xr:uid="{00000000-0005-0000-0000-0000CE020000}"/>
    <cellStyle name="Currency 3 3" xfId="367" xr:uid="{00000000-0005-0000-0000-0000CF020000}"/>
    <cellStyle name="Currency 3 3 2" xfId="368" xr:uid="{00000000-0005-0000-0000-0000D0020000}"/>
    <cellStyle name="Currency 3 3 3" xfId="1106" xr:uid="{00000000-0005-0000-0000-0000D1020000}"/>
    <cellStyle name="Currency 3 4" xfId="369" xr:uid="{00000000-0005-0000-0000-0000D2020000}"/>
    <cellStyle name="Currency 3 4 2" xfId="1177" xr:uid="{00000000-0005-0000-0000-0000D3020000}"/>
    <cellStyle name="Currency 4" xfId="370" xr:uid="{00000000-0005-0000-0000-0000D4020000}"/>
    <cellStyle name="Currency 4 2" xfId="1399" xr:uid="{00000000-0005-0000-0000-0000D5020000}"/>
    <cellStyle name="Currency 5" xfId="371" xr:uid="{00000000-0005-0000-0000-0000D6020000}"/>
    <cellStyle name="Currency 5 2" xfId="372" xr:uid="{00000000-0005-0000-0000-0000D7020000}"/>
    <cellStyle name="Currency 5 2 2" xfId="373" xr:uid="{00000000-0005-0000-0000-0000D8020000}"/>
    <cellStyle name="Currency 5 2 2 2" xfId="374" xr:uid="{00000000-0005-0000-0000-0000D9020000}"/>
    <cellStyle name="Currency 5 2 2 3" xfId="375" xr:uid="{00000000-0005-0000-0000-0000DA020000}"/>
    <cellStyle name="Currency 5 2 3" xfId="376" xr:uid="{00000000-0005-0000-0000-0000DB020000}"/>
    <cellStyle name="Currency 5 2 3 2" xfId="377" xr:uid="{00000000-0005-0000-0000-0000DC020000}"/>
    <cellStyle name="Currency 5 2 4" xfId="378" xr:uid="{00000000-0005-0000-0000-0000DD020000}"/>
    <cellStyle name="Currency 5 3" xfId="379" xr:uid="{00000000-0005-0000-0000-0000DE020000}"/>
    <cellStyle name="Currency 5 3 2" xfId="380" xr:uid="{00000000-0005-0000-0000-0000DF020000}"/>
    <cellStyle name="Currency 5 3 3" xfId="381" xr:uid="{00000000-0005-0000-0000-0000E0020000}"/>
    <cellStyle name="Currency 5 4" xfId="382" xr:uid="{00000000-0005-0000-0000-0000E1020000}"/>
    <cellStyle name="Currency 5 4 2" xfId="383" xr:uid="{00000000-0005-0000-0000-0000E2020000}"/>
    <cellStyle name="Currency 5 5" xfId="384" xr:uid="{00000000-0005-0000-0000-0000E3020000}"/>
    <cellStyle name="Currency 6" xfId="385" xr:uid="{00000000-0005-0000-0000-0000E4020000}"/>
    <cellStyle name="Currency 6 2" xfId="386" xr:uid="{00000000-0005-0000-0000-0000E5020000}"/>
    <cellStyle name="Currency 6 2 2" xfId="387" xr:uid="{00000000-0005-0000-0000-0000E6020000}"/>
    <cellStyle name="Currency 6 2 2 2" xfId="388" xr:uid="{00000000-0005-0000-0000-0000E7020000}"/>
    <cellStyle name="Currency 6 2 2 2 2" xfId="389" xr:uid="{00000000-0005-0000-0000-0000E8020000}"/>
    <cellStyle name="Currency 6 2 2 3" xfId="390" xr:uid="{00000000-0005-0000-0000-0000E9020000}"/>
    <cellStyle name="Currency 6 2 3" xfId="391" xr:uid="{00000000-0005-0000-0000-0000EA020000}"/>
    <cellStyle name="Currency 6 2 3 2" xfId="392" xr:uid="{00000000-0005-0000-0000-0000EB020000}"/>
    <cellStyle name="Currency 6 2 4" xfId="393" xr:uid="{00000000-0005-0000-0000-0000EC020000}"/>
    <cellStyle name="Currency 6 3" xfId="394" xr:uid="{00000000-0005-0000-0000-0000ED020000}"/>
    <cellStyle name="Currency 6 3 2" xfId="395" xr:uid="{00000000-0005-0000-0000-0000EE020000}"/>
    <cellStyle name="Currency 6 3 2 2" xfId="396" xr:uid="{00000000-0005-0000-0000-0000EF020000}"/>
    <cellStyle name="Currency 6 3 3" xfId="397" xr:uid="{00000000-0005-0000-0000-0000F0020000}"/>
    <cellStyle name="Currency 6 4" xfId="398" xr:uid="{00000000-0005-0000-0000-0000F1020000}"/>
    <cellStyle name="Currency 6 4 2" xfId="399" xr:uid="{00000000-0005-0000-0000-0000F2020000}"/>
    <cellStyle name="Currency 6 5" xfId="400" xr:uid="{00000000-0005-0000-0000-0000F3020000}"/>
    <cellStyle name="Currency 7" xfId="401" xr:uid="{00000000-0005-0000-0000-0000F4020000}"/>
    <cellStyle name="Currency 7 2" xfId="402" xr:uid="{00000000-0005-0000-0000-0000F5020000}"/>
    <cellStyle name="Currency 7 3" xfId="403" xr:uid="{00000000-0005-0000-0000-0000F6020000}"/>
    <cellStyle name="Currency 8" xfId="404" xr:uid="{00000000-0005-0000-0000-0000F7020000}"/>
    <cellStyle name="Currency 8 2" xfId="405" xr:uid="{00000000-0005-0000-0000-0000F8020000}"/>
    <cellStyle name="Currency 8 2 2" xfId="406" xr:uid="{00000000-0005-0000-0000-0000F9020000}"/>
    <cellStyle name="Currency 8 2 2 2" xfId="407" xr:uid="{00000000-0005-0000-0000-0000FA020000}"/>
    <cellStyle name="Currency 8 2 2 2 2" xfId="1848" xr:uid="{00000000-0005-0000-0000-0000FB020000}"/>
    <cellStyle name="Currency 8 2 2 3" xfId="1667" xr:uid="{00000000-0005-0000-0000-0000FC020000}"/>
    <cellStyle name="Currency 8 2 3" xfId="408" xr:uid="{00000000-0005-0000-0000-0000FD020000}"/>
    <cellStyle name="Currency 8 2 3 2" xfId="1912" xr:uid="{00000000-0005-0000-0000-0000FE020000}"/>
    <cellStyle name="Currency 8 2 4" xfId="409" xr:uid="{00000000-0005-0000-0000-0000FF020000}"/>
    <cellStyle name="Currency 8 2 4 2" xfId="1815" xr:uid="{00000000-0005-0000-0000-000000030000}"/>
    <cellStyle name="Currency 8 2 5" xfId="1640" xr:uid="{00000000-0005-0000-0000-000001030000}"/>
    <cellStyle name="Currency 8 3" xfId="410" xr:uid="{00000000-0005-0000-0000-000002030000}"/>
    <cellStyle name="Currency 8 3 2" xfId="411" xr:uid="{00000000-0005-0000-0000-000003030000}"/>
    <cellStyle name="Currency 8 3 3" xfId="412" xr:uid="{00000000-0005-0000-0000-000004030000}"/>
    <cellStyle name="Currency 8 3 3 2" xfId="1847" xr:uid="{00000000-0005-0000-0000-000005030000}"/>
    <cellStyle name="Currency 8 3 4" xfId="1666" xr:uid="{00000000-0005-0000-0000-000006030000}"/>
    <cellStyle name="Currency 8 4" xfId="413" xr:uid="{00000000-0005-0000-0000-000007030000}"/>
    <cellStyle name="Currency 8 5" xfId="414" xr:uid="{00000000-0005-0000-0000-000008030000}"/>
    <cellStyle name="Currency 8 5 2" xfId="1911" xr:uid="{00000000-0005-0000-0000-000009030000}"/>
    <cellStyle name="Currency 8 6" xfId="415" xr:uid="{00000000-0005-0000-0000-00000A030000}"/>
    <cellStyle name="Currency 8 6 2" xfId="1777" xr:uid="{00000000-0005-0000-0000-00000B030000}"/>
    <cellStyle name="Currency 8 7" xfId="1615" xr:uid="{00000000-0005-0000-0000-00000C030000}"/>
    <cellStyle name="Currency 9" xfId="416" xr:uid="{00000000-0005-0000-0000-00000D030000}"/>
    <cellStyle name="Currency 9 2" xfId="417" xr:uid="{00000000-0005-0000-0000-00000E030000}"/>
    <cellStyle name="Currency 9 2 2" xfId="418" xr:uid="{00000000-0005-0000-0000-00000F030000}"/>
    <cellStyle name="Currency 9 2 3" xfId="419" xr:uid="{00000000-0005-0000-0000-000010030000}"/>
    <cellStyle name="Currency 9 2 3 2" xfId="1849" xr:uid="{00000000-0005-0000-0000-000011030000}"/>
    <cellStyle name="Currency 9 2 4" xfId="1668" xr:uid="{00000000-0005-0000-0000-000012030000}"/>
    <cellStyle name="Currency 9 3" xfId="420" xr:uid="{00000000-0005-0000-0000-000013030000}"/>
    <cellStyle name="Currency 9 3 2" xfId="1913" xr:uid="{00000000-0005-0000-0000-000014030000}"/>
    <cellStyle name="Currency 9 4" xfId="421" xr:uid="{00000000-0005-0000-0000-000015030000}"/>
    <cellStyle name="Currency 9 4 2" xfId="1780" xr:uid="{00000000-0005-0000-0000-000016030000}"/>
    <cellStyle name="Currency 9 5" xfId="1618" xr:uid="{00000000-0005-0000-0000-000017030000}"/>
    <cellStyle name="Emphasis 1" xfId="422" xr:uid="{00000000-0005-0000-0000-000018030000}"/>
    <cellStyle name="Emphasis 2" xfId="423" xr:uid="{00000000-0005-0000-0000-000019030000}"/>
    <cellStyle name="Emphasis 3" xfId="424" xr:uid="{00000000-0005-0000-0000-00001A030000}"/>
    <cellStyle name="Excel Built-in Comma" xfId="425" xr:uid="{00000000-0005-0000-0000-00001B030000}"/>
    <cellStyle name="Excel Built-in Normal" xfId="5" xr:uid="{00000000-0005-0000-0000-00001C030000}"/>
    <cellStyle name="Excel Built-in Normal 2" xfId="6" xr:uid="{00000000-0005-0000-0000-00001D030000}"/>
    <cellStyle name="Excel Built-in Percent" xfId="426" xr:uid="{00000000-0005-0000-0000-00001E030000}"/>
    <cellStyle name="Explanatory Text 2" xfId="1076" xr:uid="{00000000-0005-0000-0000-00001F030000}"/>
    <cellStyle name="FRxAmtStyle 2" xfId="427" xr:uid="{00000000-0005-0000-0000-000020030000}"/>
    <cellStyle name="FRxAmtStyle 2 2" xfId="428" xr:uid="{00000000-0005-0000-0000-000021030000}"/>
    <cellStyle name="FRxAmtStyle 2 3" xfId="429" xr:uid="{00000000-0005-0000-0000-000022030000}"/>
    <cellStyle name="FRxCurrStyle 2" xfId="430" xr:uid="{00000000-0005-0000-0000-000023030000}"/>
    <cellStyle name="FRxCurrStyle 6" xfId="431" xr:uid="{00000000-0005-0000-0000-000024030000}"/>
    <cellStyle name="FRxCurrStyle 7" xfId="432" xr:uid="{00000000-0005-0000-0000-000025030000}"/>
    <cellStyle name="Good 2" xfId="433" xr:uid="{00000000-0005-0000-0000-000026030000}"/>
    <cellStyle name="Good 2 2" xfId="434" xr:uid="{00000000-0005-0000-0000-000027030000}"/>
    <cellStyle name="Good 2 2 2" xfId="435" xr:uid="{00000000-0005-0000-0000-000028030000}"/>
    <cellStyle name="Good 2 3" xfId="436" xr:uid="{00000000-0005-0000-0000-000029030000}"/>
    <cellStyle name="Heading 1 2" xfId="1064" xr:uid="{00000000-0005-0000-0000-00002A030000}"/>
    <cellStyle name="Heading 2 2" xfId="1065" xr:uid="{00000000-0005-0000-0000-00002B030000}"/>
    <cellStyle name="Heading 3 2" xfId="1066" xr:uid="{00000000-0005-0000-0000-00002C030000}"/>
    <cellStyle name="Heading 4 2" xfId="1067" xr:uid="{00000000-0005-0000-0000-00002D030000}"/>
    <cellStyle name="Hyperlink 2" xfId="437" xr:uid="{00000000-0005-0000-0000-00002E030000}"/>
    <cellStyle name="Hyperlink 2 2" xfId="438" xr:uid="{00000000-0005-0000-0000-00002F030000}"/>
    <cellStyle name="Hyperlink 3" xfId="439" xr:uid="{00000000-0005-0000-0000-000030030000}"/>
    <cellStyle name="Hyperlink 3 2" xfId="440" xr:uid="{00000000-0005-0000-0000-000031030000}"/>
    <cellStyle name="Input 2" xfId="1070" xr:uid="{00000000-0005-0000-0000-000032030000}"/>
    <cellStyle name="Linked Cell 2" xfId="1073" xr:uid="{00000000-0005-0000-0000-000033030000}"/>
    <cellStyle name="Neutral 2" xfId="1069" xr:uid="{00000000-0005-0000-0000-000034030000}"/>
    <cellStyle name="no dec" xfId="441" xr:uid="{00000000-0005-0000-0000-000035030000}"/>
    <cellStyle name="Normal" xfId="0" builtinId="0"/>
    <cellStyle name="Normal 10" xfId="442" xr:uid="{00000000-0005-0000-0000-000037030000}"/>
    <cellStyle name="Normal 10 2" xfId="443" xr:uid="{00000000-0005-0000-0000-000038030000}"/>
    <cellStyle name="Normal 10 2 2" xfId="444" xr:uid="{00000000-0005-0000-0000-000039030000}"/>
    <cellStyle name="Normal 10 2 2 2" xfId="445" xr:uid="{00000000-0005-0000-0000-00003A030000}"/>
    <cellStyle name="Normal 10 2 2 2 2" xfId="446" xr:uid="{00000000-0005-0000-0000-00003B030000}"/>
    <cellStyle name="Normal 10 2 2 2 2 2" xfId="447" xr:uid="{00000000-0005-0000-0000-00003C030000}"/>
    <cellStyle name="Normal 10 2 2 2 2 2 2" xfId="1400" xr:uid="{00000000-0005-0000-0000-00003D030000}"/>
    <cellStyle name="Normal 10 2 2 2 2 2 2 2" xfId="1401" xr:uid="{00000000-0005-0000-0000-00003E030000}"/>
    <cellStyle name="Normal 10 2 2 2 2 2 3" xfId="1402" xr:uid="{00000000-0005-0000-0000-00003F030000}"/>
    <cellStyle name="Normal 10 2 2 2 2 2 4" xfId="1164" xr:uid="{00000000-0005-0000-0000-000040030000}"/>
    <cellStyle name="Normal 10 2 2 2 2 3" xfId="448" xr:uid="{00000000-0005-0000-0000-000041030000}"/>
    <cellStyle name="Normal 10 2 2 2 2 3 2" xfId="1403" xr:uid="{00000000-0005-0000-0000-000042030000}"/>
    <cellStyle name="Normal 10 2 2 2 2 3 3" xfId="1133" xr:uid="{00000000-0005-0000-0000-000043030000}"/>
    <cellStyle name="Normal 10 2 2 2 2 4" xfId="1404" xr:uid="{00000000-0005-0000-0000-000044030000}"/>
    <cellStyle name="Normal 10 2 2 2 2 5" xfId="1095" xr:uid="{00000000-0005-0000-0000-000045030000}"/>
    <cellStyle name="Normal 10 2 2 2 3" xfId="449" xr:uid="{00000000-0005-0000-0000-000046030000}"/>
    <cellStyle name="Normal 10 2 2 2 3 2" xfId="1405" xr:uid="{00000000-0005-0000-0000-000047030000}"/>
    <cellStyle name="Normal 10 2 2 2 3 2 2" xfId="1406" xr:uid="{00000000-0005-0000-0000-000048030000}"/>
    <cellStyle name="Normal 10 2 2 2 3 3" xfId="1407" xr:uid="{00000000-0005-0000-0000-000049030000}"/>
    <cellStyle name="Normal 10 2 2 2 3 4" xfId="1153" xr:uid="{00000000-0005-0000-0000-00004A030000}"/>
    <cellStyle name="Normal 10 2 2 2 4" xfId="450" xr:uid="{00000000-0005-0000-0000-00004B030000}"/>
    <cellStyle name="Normal 10 2 2 2 4 2" xfId="1408" xr:uid="{00000000-0005-0000-0000-00004C030000}"/>
    <cellStyle name="Normal 10 2 2 2 4 3" xfId="1121" xr:uid="{00000000-0005-0000-0000-00004D030000}"/>
    <cellStyle name="Normal 10 2 2 2 5" xfId="451" xr:uid="{00000000-0005-0000-0000-00004E030000}"/>
    <cellStyle name="Normal 10 2 2 2 5 2" xfId="1182" xr:uid="{00000000-0005-0000-0000-00004F030000}"/>
    <cellStyle name="Normal 10 2 2 2 6" xfId="1054" xr:uid="{00000000-0005-0000-0000-000050030000}"/>
    <cellStyle name="Normal 10 2 2 3" xfId="452" xr:uid="{00000000-0005-0000-0000-000051030000}"/>
    <cellStyle name="Normal 10 2 2 3 2" xfId="453" xr:uid="{00000000-0005-0000-0000-000052030000}"/>
    <cellStyle name="Normal 10 2 2 3 2 2" xfId="1409" xr:uid="{00000000-0005-0000-0000-000053030000}"/>
    <cellStyle name="Normal 10 2 2 3 2 2 2" xfId="1410" xr:uid="{00000000-0005-0000-0000-000054030000}"/>
    <cellStyle name="Normal 10 2 2 3 2 3" xfId="1411" xr:uid="{00000000-0005-0000-0000-000055030000}"/>
    <cellStyle name="Normal 10 2 2 3 2 4" xfId="1163" xr:uid="{00000000-0005-0000-0000-000056030000}"/>
    <cellStyle name="Normal 10 2 2 3 3" xfId="454" xr:uid="{00000000-0005-0000-0000-000057030000}"/>
    <cellStyle name="Normal 10 2 2 3 3 2" xfId="1412" xr:uid="{00000000-0005-0000-0000-000058030000}"/>
    <cellStyle name="Normal 10 2 2 3 3 3" xfId="1132" xr:uid="{00000000-0005-0000-0000-000059030000}"/>
    <cellStyle name="Normal 10 2 2 3 4" xfId="1413" xr:uid="{00000000-0005-0000-0000-00005A030000}"/>
    <cellStyle name="Normal 10 2 2 3 5" xfId="1096" xr:uid="{00000000-0005-0000-0000-00005B030000}"/>
    <cellStyle name="Normal 10 2 2 4" xfId="455" xr:uid="{00000000-0005-0000-0000-00005C030000}"/>
    <cellStyle name="Normal 10 2 2 4 2" xfId="1414" xr:uid="{00000000-0005-0000-0000-00005D030000}"/>
    <cellStyle name="Normal 10 2 2 4 2 2" xfId="1415" xr:uid="{00000000-0005-0000-0000-00005E030000}"/>
    <cellStyle name="Normal 10 2 2 4 3" xfId="1416" xr:uid="{00000000-0005-0000-0000-00005F030000}"/>
    <cellStyle name="Normal 10 2 2 4 4" xfId="1152" xr:uid="{00000000-0005-0000-0000-000060030000}"/>
    <cellStyle name="Normal 10 2 2 5" xfId="456" xr:uid="{00000000-0005-0000-0000-000061030000}"/>
    <cellStyle name="Normal 10 2 2 5 2" xfId="1417" xr:uid="{00000000-0005-0000-0000-000062030000}"/>
    <cellStyle name="Normal 10 2 2 5 3" xfId="1120" xr:uid="{00000000-0005-0000-0000-000063030000}"/>
    <cellStyle name="Normal 10 2 2 6" xfId="457" xr:uid="{00000000-0005-0000-0000-000064030000}"/>
    <cellStyle name="Normal 10 2 2 6 2" xfId="1181" xr:uid="{00000000-0005-0000-0000-000065030000}"/>
    <cellStyle name="Normal 10 2 2 7" xfId="1053" xr:uid="{00000000-0005-0000-0000-000066030000}"/>
    <cellStyle name="Normal 10 2 3" xfId="458" xr:uid="{00000000-0005-0000-0000-000067030000}"/>
    <cellStyle name="Normal 10 2 3 2" xfId="459" xr:uid="{00000000-0005-0000-0000-000068030000}"/>
    <cellStyle name="Normal 10 2 4" xfId="460" xr:uid="{00000000-0005-0000-0000-000069030000}"/>
    <cellStyle name="Normal 10 2 4 2" xfId="461" xr:uid="{00000000-0005-0000-0000-00006A030000}"/>
    <cellStyle name="Normal 10 2 4 2 2" xfId="1418" xr:uid="{00000000-0005-0000-0000-00006B030000}"/>
    <cellStyle name="Normal 10 2 4 2 2 2" xfId="1419" xr:uid="{00000000-0005-0000-0000-00006C030000}"/>
    <cellStyle name="Normal 10 2 4 2 3" xfId="1420" xr:uid="{00000000-0005-0000-0000-00006D030000}"/>
    <cellStyle name="Normal 10 2 4 2 4" xfId="1162" xr:uid="{00000000-0005-0000-0000-00006E030000}"/>
    <cellStyle name="Normal 10 2 4 3" xfId="462" xr:uid="{00000000-0005-0000-0000-00006F030000}"/>
    <cellStyle name="Normal 10 2 4 3 2" xfId="1421" xr:uid="{00000000-0005-0000-0000-000070030000}"/>
    <cellStyle name="Normal 10 2 4 3 3" xfId="1131" xr:uid="{00000000-0005-0000-0000-000071030000}"/>
    <cellStyle name="Normal 10 2 4 4" xfId="1422" xr:uid="{00000000-0005-0000-0000-000072030000}"/>
    <cellStyle name="Normal 10 2 4 5" xfId="1097" xr:uid="{00000000-0005-0000-0000-000073030000}"/>
    <cellStyle name="Normal 10 2 5" xfId="463" xr:uid="{00000000-0005-0000-0000-000074030000}"/>
    <cellStyle name="Normal 10 2 5 2" xfId="1423" xr:uid="{00000000-0005-0000-0000-000075030000}"/>
    <cellStyle name="Normal 10 2 5 2 2" xfId="1424" xr:uid="{00000000-0005-0000-0000-000076030000}"/>
    <cellStyle name="Normal 10 2 5 3" xfId="1425" xr:uid="{00000000-0005-0000-0000-000077030000}"/>
    <cellStyle name="Normal 10 2 5 4" xfId="1151" xr:uid="{00000000-0005-0000-0000-000078030000}"/>
    <cellStyle name="Normal 10 2 6" xfId="464" xr:uid="{00000000-0005-0000-0000-000079030000}"/>
    <cellStyle name="Normal 10 2 6 2" xfId="1426" xr:uid="{00000000-0005-0000-0000-00007A030000}"/>
    <cellStyle name="Normal 10 2 6 3" xfId="1119" xr:uid="{00000000-0005-0000-0000-00007B030000}"/>
    <cellStyle name="Normal 10 2 7" xfId="465" xr:uid="{00000000-0005-0000-0000-00007C030000}"/>
    <cellStyle name="Normal 10 2 7 2" xfId="1180" xr:uid="{00000000-0005-0000-0000-00007D030000}"/>
    <cellStyle name="Normal 10 2 8" xfId="1052" xr:uid="{00000000-0005-0000-0000-00007E030000}"/>
    <cellStyle name="Normal 10 3" xfId="466" xr:uid="{00000000-0005-0000-0000-00007F030000}"/>
    <cellStyle name="Normal 10 3 2" xfId="467" xr:uid="{00000000-0005-0000-0000-000080030000}"/>
    <cellStyle name="Normal 10 3 2 2" xfId="468" xr:uid="{00000000-0005-0000-0000-000081030000}"/>
    <cellStyle name="Normal 10 3 2 2 2" xfId="469" xr:uid="{00000000-0005-0000-0000-000082030000}"/>
    <cellStyle name="Normal 10 3 2 2 3" xfId="470" xr:uid="{00000000-0005-0000-0000-000083030000}"/>
    <cellStyle name="Normal 10 3 2 3" xfId="471" xr:uid="{00000000-0005-0000-0000-000084030000}"/>
    <cellStyle name="Normal 10 3 2 4" xfId="472" xr:uid="{00000000-0005-0000-0000-000085030000}"/>
    <cellStyle name="Normal 10 3 3" xfId="473" xr:uid="{00000000-0005-0000-0000-000086030000}"/>
    <cellStyle name="Normal 10 3 3 2" xfId="474" xr:uid="{00000000-0005-0000-0000-000087030000}"/>
    <cellStyle name="Normal 10 3 3 3" xfId="475" xr:uid="{00000000-0005-0000-0000-000088030000}"/>
    <cellStyle name="Normal 10 3 4" xfId="476" xr:uid="{00000000-0005-0000-0000-000089030000}"/>
    <cellStyle name="Normal 10 3 5" xfId="477" xr:uid="{00000000-0005-0000-0000-00008A030000}"/>
    <cellStyle name="Normal 10 4" xfId="478" xr:uid="{00000000-0005-0000-0000-00008B030000}"/>
    <cellStyle name="Normal 10 4 2" xfId="479" xr:uid="{00000000-0005-0000-0000-00008C030000}"/>
    <cellStyle name="Normal 10 4 2 2" xfId="480" xr:uid="{00000000-0005-0000-0000-00008D030000}"/>
    <cellStyle name="Normal 10 4 2 3" xfId="481" xr:uid="{00000000-0005-0000-0000-00008E030000}"/>
    <cellStyle name="Normal 10 4 3" xfId="482" xr:uid="{00000000-0005-0000-0000-00008F030000}"/>
    <cellStyle name="Normal 10 4 4" xfId="483" xr:uid="{00000000-0005-0000-0000-000090030000}"/>
    <cellStyle name="Normal 10 5" xfId="484" xr:uid="{00000000-0005-0000-0000-000091030000}"/>
    <cellStyle name="Normal 10 5 2" xfId="485" xr:uid="{00000000-0005-0000-0000-000092030000}"/>
    <cellStyle name="Normal 10 5 2 2" xfId="486" xr:uid="{00000000-0005-0000-0000-000093030000}"/>
    <cellStyle name="Normal 10 5 3" xfId="487" xr:uid="{00000000-0005-0000-0000-000094030000}"/>
    <cellStyle name="Normal 10 6" xfId="488" xr:uid="{00000000-0005-0000-0000-000095030000}"/>
    <cellStyle name="Normal 10 6 2" xfId="489" xr:uid="{00000000-0005-0000-0000-000096030000}"/>
    <cellStyle name="Normal 10 6 3" xfId="490" xr:uid="{00000000-0005-0000-0000-000097030000}"/>
    <cellStyle name="Normal 10 7" xfId="491" xr:uid="{00000000-0005-0000-0000-000098030000}"/>
    <cellStyle name="Normal 10 8" xfId="492" xr:uid="{00000000-0005-0000-0000-000099030000}"/>
    <cellStyle name="Normal 11" xfId="493" xr:uid="{00000000-0005-0000-0000-00009A030000}"/>
    <cellStyle name="Normal 11 10" xfId="1606" xr:uid="{00000000-0005-0000-0000-00009B030000}"/>
    <cellStyle name="Normal 11 2" xfId="494" xr:uid="{00000000-0005-0000-0000-00009C030000}"/>
    <cellStyle name="Normal 11 2 2" xfId="495" xr:uid="{00000000-0005-0000-0000-00009D030000}"/>
    <cellStyle name="Normal 11 2 2 2" xfId="496" xr:uid="{00000000-0005-0000-0000-00009E030000}"/>
    <cellStyle name="Normal 11 2 2 2 2" xfId="497" xr:uid="{00000000-0005-0000-0000-00009F030000}"/>
    <cellStyle name="Normal 11 2 2 2 2 2" xfId="498" xr:uid="{00000000-0005-0000-0000-0000A0030000}"/>
    <cellStyle name="Normal 11 2 2 2 2 2 2" xfId="1970" xr:uid="{00000000-0005-0000-0000-0000A1030000}"/>
    <cellStyle name="Normal 11 2 2 2 2 3" xfId="499" xr:uid="{00000000-0005-0000-0000-0000A2030000}"/>
    <cellStyle name="Normal 11 2 2 2 2 3 2" xfId="1852" xr:uid="{00000000-0005-0000-0000-0000A3030000}"/>
    <cellStyle name="Normal 11 2 2 2 2 4" xfId="1671" xr:uid="{00000000-0005-0000-0000-0000A4030000}"/>
    <cellStyle name="Normal 11 2 2 2 3" xfId="500" xr:uid="{00000000-0005-0000-0000-0000A5030000}"/>
    <cellStyle name="Normal 11 2 2 2 3 2" xfId="1297" xr:uid="{00000000-0005-0000-0000-0000A6030000}"/>
    <cellStyle name="Normal 11 2 2 2 3 3" xfId="1916" xr:uid="{00000000-0005-0000-0000-0000A7030000}"/>
    <cellStyle name="Normal 11 2 2 2 4" xfId="501" xr:uid="{00000000-0005-0000-0000-0000A8030000}"/>
    <cellStyle name="Normal 11 2 2 2 4 2" xfId="1427" xr:uid="{00000000-0005-0000-0000-0000A9030000}"/>
    <cellStyle name="Normal 11 2 2 2 4 3" xfId="1792" xr:uid="{00000000-0005-0000-0000-0000AA030000}"/>
    <cellStyle name="Normal 11 2 2 2 5" xfId="1428" xr:uid="{00000000-0005-0000-0000-0000AB030000}"/>
    <cellStyle name="Normal 11 2 2 2 6" xfId="1630" xr:uid="{00000000-0005-0000-0000-0000AC030000}"/>
    <cellStyle name="Normal 11 2 2 3" xfId="502" xr:uid="{00000000-0005-0000-0000-0000AD030000}"/>
    <cellStyle name="Normal 11 2 2 3 2" xfId="503" xr:uid="{00000000-0005-0000-0000-0000AE030000}"/>
    <cellStyle name="Normal 11 2 2 3 2 2" xfId="1965" xr:uid="{00000000-0005-0000-0000-0000AF030000}"/>
    <cellStyle name="Normal 11 2 2 3 3" xfId="504" xr:uid="{00000000-0005-0000-0000-0000B0030000}"/>
    <cellStyle name="Normal 11 2 2 3 3 2" xfId="1851" xr:uid="{00000000-0005-0000-0000-0000B1030000}"/>
    <cellStyle name="Normal 11 2 2 3 4" xfId="1670" xr:uid="{00000000-0005-0000-0000-0000B2030000}"/>
    <cellStyle name="Normal 11 2 2 4" xfId="505" xr:uid="{00000000-0005-0000-0000-0000B3030000}"/>
    <cellStyle name="Normal 11 2 2 4 2" xfId="1298" xr:uid="{00000000-0005-0000-0000-0000B4030000}"/>
    <cellStyle name="Normal 11 2 2 4 3" xfId="1915" xr:uid="{00000000-0005-0000-0000-0000B5030000}"/>
    <cellStyle name="Normal 11 2 2 5" xfId="506" xr:uid="{00000000-0005-0000-0000-0000B6030000}"/>
    <cellStyle name="Normal 11 2 2 5 2" xfId="1429" xr:uid="{00000000-0005-0000-0000-0000B7030000}"/>
    <cellStyle name="Normal 11 2 2 5 3" xfId="1755" xr:uid="{00000000-0005-0000-0000-0000B8030000}"/>
    <cellStyle name="Normal 11 2 2 6" xfId="1430" xr:uid="{00000000-0005-0000-0000-0000B9030000}"/>
    <cellStyle name="Normal 11 2 2 7" xfId="1608" xr:uid="{00000000-0005-0000-0000-0000BA030000}"/>
    <cellStyle name="Normal 11 2 3" xfId="507" xr:uid="{00000000-0005-0000-0000-0000BB030000}"/>
    <cellStyle name="Normal 11 2 3 2" xfId="508" xr:uid="{00000000-0005-0000-0000-0000BC030000}"/>
    <cellStyle name="Normal 11 2 3 2 2" xfId="509" xr:uid="{00000000-0005-0000-0000-0000BD030000}"/>
    <cellStyle name="Normal 11 2 3 2 2 2" xfId="1968" xr:uid="{00000000-0005-0000-0000-0000BE030000}"/>
    <cellStyle name="Normal 11 2 3 2 3" xfId="510" xr:uid="{00000000-0005-0000-0000-0000BF030000}"/>
    <cellStyle name="Normal 11 2 3 2 3 2" xfId="1853" xr:uid="{00000000-0005-0000-0000-0000C0030000}"/>
    <cellStyle name="Normal 11 2 3 2 4" xfId="1672" xr:uid="{00000000-0005-0000-0000-0000C1030000}"/>
    <cellStyle name="Normal 11 2 3 3" xfId="511" xr:uid="{00000000-0005-0000-0000-0000C2030000}"/>
    <cellStyle name="Normal 11 2 3 3 2" xfId="1299" xr:uid="{00000000-0005-0000-0000-0000C3030000}"/>
    <cellStyle name="Normal 11 2 3 3 3" xfId="1917" xr:uid="{00000000-0005-0000-0000-0000C4030000}"/>
    <cellStyle name="Normal 11 2 3 4" xfId="512" xr:uid="{00000000-0005-0000-0000-0000C5030000}"/>
    <cellStyle name="Normal 11 2 3 4 2" xfId="1431" xr:uid="{00000000-0005-0000-0000-0000C6030000}"/>
    <cellStyle name="Normal 11 2 3 4 3" xfId="1791" xr:uid="{00000000-0005-0000-0000-0000C7030000}"/>
    <cellStyle name="Normal 11 2 3 5" xfId="1432" xr:uid="{00000000-0005-0000-0000-0000C8030000}"/>
    <cellStyle name="Normal 11 2 3 6" xfId="1629" xr:uid="{00000000-0005-0000-0000-0000C9030000}"/>
    <cellStyle name="Normal 11 2 4" xfId="513" xr:uid="{00000000-0005-0000-0000-0000CA030000}"/>
    <cellStyle name="Normal 11 2 4 2" xfId="514" xr:uid="{00000000-0005-0000-0000-0000CB030000}"/>
    <cellStyle name="Normal 11 2 4 2 2" xfId="1964" xr:uid="{00000000-0005-0000-0000-0000CC030000}"/>
    <cellStyle name="Normal 11 2 4 3" xfId="515" xr:uid="{00000000-0005-0000-0000-0000CD030000}"/>
    <cellStyle name="Normal 11 2 4 3 2" xfId="1850" xr:uid="{00000000-0005-0000-0000-0000CE030000}"/>
    <cellStyle name="Normal 11 2 4 4" xfId="1669" xr:uid="{00000000-0005-0000-0000-0000CF030000}"/>
    <cellStyle name="Normal 11 2 5" xfId="516" xr:uid="{00000000-0005-0000-0000-0000D0030000}"/>
    <cellStyle name="Normal 11 2 5 2" xfId="1300" xr:uid="{00000000-0005-0000-0000-0000D1030000}"/>
    <cellStyle name="Normal 11 2 5 3" xfId="1914" xr:uid="{00000000-0005-0000-0000-0000D2030000}"/>
    <cellStyle name="Normal 11 2 6" xfId="517" xr:uid="{00000000-0005-0000-0000-0000D3030000}"/>
    <cellStyle name="Normal 11 2 6 2" xfId="1433" xr:uid="{00000000-0005-0000-0000-0000D4030000}"/>
    <cellStyle name="Normal 11 2 6 3" xfId="1754" xr:uid="{00000000-0005-0000-0000-0000D5030000}"/>
    <cellStyle name="Normal 11 2 7" xfId="1434" xr:uid="{00000000-0005-0000-0000-0000D6030000}"/>
    <cellStyle name="Normal 11 2 8" xfId="1607" xr:uid="{00000000-0005-0000-0000-0000D7030000}"/>
    <cellStyle name="Normal 11 3" xfId="518" xr:uid="{00000000-0005-0000-0000-0000D8030000}"/>
    <cellStyle name="Normal 11 4" xfId="519" xr:uid="{00000000-0005-0000-0000-0000D9030000}"/>
    <cellStyle name="Normal 11 4 2" xfId="520" xr:uid="{00000000-0005-0000-0000-0000DA030000}"/>
    <cellStyle name="Normal 11 4 2 2" xfId="521" xr:uid="{00000000-0005-0000-0000-0000DB030000}"/>
    <cellStyle name="Normal 11 4 2 3" xfId="522" xr:uid="{00000000-0005-0000-0000-0000DC030000}"/>
    <cellStyle name="Normal 11 4 2 3 2" xfId="1854" xr:uid="{00000000-0005-0000-0000-0000DD030000}"/>
    <cellStyle name="Normal 11 4 2 4" xfId="1673" xr:uid="{00000000-0005-0000-0000-0000DE030000}"/>
    <cellStyle name="Normal 11 4 3" xfId="523" xr:uid="{00000000-0005-0000-0000-0000DF030000}"/>
    <cellStyle name="Normal 11 4 3 2" xfId="1918" xr:uid="{00000000-0005-0000-0000-0000E0030000}"/>
    <cellStyle name="Normal 11 4 4" xfId="524" xr:uid="{00000000-0005-0000-0000-0000E1030000}"/>
    <cellStyle name="Normal 11 4 4 2" xfId="1790" xr:uid="{00000000-0005-0000-0000-0000E2030000}"/>
    <cellStyle name="Normal 11 4 5" xfId="1628" xr:uid="{00000000-0005-0000-0000-0000E3030000}"/>
    <cellStyle name="Normal 11 5" xfId="525" xr:uid="{00000000-0005-0000-0000-0000E4030000}"/>
    <cellStyle name="Normal 11 6" xfId="526" xr:uid="{00000000-0005-0000-0000-0000E5030000}"/>
    <cellStyle name="Normal 11 6 2" xfId="527" xr:uid="{00000000-0005-0000-0000-0000E6030000}"/>
    <cellStyle name="Normal 11 6 2 2" xfId="1826" xr:uid="{00000000-0005-0000-0000-0000E7030000}"/>
    <cellStyle name="Normal 11 6 3" xfId="1645" xr:uid="{00000000-0005-0000-0000-0000E8030000}"/>
    <cellStyle name="Normal 11 7" xfId="528" xr:uid="{00000000-0005-0000-0000-0000E9030000}"/>
    <cellStyle name="Normal 11 7 2" xfId="1301" xr:uid="{00000000-0005-0000-0000-0000EA030000}"/>
    <cellStyle name="Normal 11 7 3" xfId="1904" xr:uid="{00000000-0005-0000-0000-0000EB030000}"/>
    <cellStyle name="Normal 11 8" xfId="529" xr:uid="{00000000-0005-0000-0000-0000EC030000}"/>
    <cellStyle name="Normal 11 8 2" xfId="1302" xr:uid="{00000000-0005-0000-0000-0000ED030000}"/>
    <cellStyle name="Normal 11 8 3" xfId="1753" xr:uid="{00000000-0005-0000-0000-0000EE030000}"/>
    <cellStyle name="Normal 11 9" xfId="1303" xr:uid="{00000000-0005-0000-0000-0000EF030000}"/>
    <cellStyle name="Normal 12" xfId="530" xr:uid="{00000000-0005-0000-0000-0000F0030000}"/>
    <cellStyle name="Normal 12 2" xfId="531" xr:uid="{00000000-0005-0000-0000-0000F1030000}"/>
    <cellStyle name="Normal 12 2 2" xfId="532" xr:uid="{00000000-0005-0000-0000-0000F2030000}"/>
    <cellStyle name="Normal 12 3" xfId="533" xr:uid="{00000000-0005-0000-0000-0000F3030000}"/>
    <cellStyle name="Normal 13" xfId="534" xr:uid="{00000000-0005-0000-0000-0000F4030000}"/>
    <cellStyle name="Normal 13 2" xfId="535" xr:uid="{00000000-0005-0000-0000-0000F5030000}"/>
    <cellStyle name="Normal 13 2 2" xfId="536" xr:uid="{00000000-0005-0000-0000-0000F6030000}"/>
    <cellStyle name="Normal 13 2 2 2" xfId="537" xr:uid="{00000000-0005-0000-0000-0000F7030000}"/>
    <cellStyle name="Normal 13 2 2 2 2" xfId="1969" xr:uid="{00000000-0005-0000-0000-0000F8030000}"/>
    <cellStyle name="Normal 13 2 2 3" xfId="538" xr:uid="{00000000-0005-0000-0000-0000F9030000}"/>
    <cellStyle name="Normal 13 2 2 3 2" xfId="1856" xr:uid="{00000000-0005-0000-0000-0000FA030000}"/>
    <cellStyle name="Normal 13 2 2 4" xfId="1675" xr:uid="{00000000-0005-0000-0000-0000FB030000}"/>
    <cellStyle name="Normal 13 2 3" xfId="539" xr:uid="{00000000-0005-0000-0000-0000FC030000}"/>
    <cellStyle name="Normal 13 2 3 2" xfId="1304" xr:uid="{00000000-0005-0000-0000-0000FD030000}"/>
    <cellStyle name="Normal 13 2 3 3" xfId="1920" xr:uid="{00000000-0005-0000-0000-0000FE030000}"/>
    <cellStyle name="Normal 13 2 4" xfId="540" xr:uid="{00000000-0005-0000-0000-0000FF030000}"/>
    <cellStyle name="Normal 13 2 4 2" xfId="1435" xr:uid="{00000000-0005-0000-0000-000000040000}"/>
    <cellStyle name="Normal 13 2 4 3" xfId="1793" xr:uid="{00000000-0005-0000-0000-000001040000}"/>
    <cellStyle name="Normal 13 2 5" xfId="1436" xr:uid="{00000000-0005-0000-0000-000002040000}"/>
    <cellStyle name="Normal 13 2 6" xfId="1631" xr:uid="{00000000-0005-0000-0000-000003040000}"/>
    <cellStyle name="Normal 13 3" xfId="541" xr:uid="{00000000-0005-0000-0000-000004040000}"/>
    <cellStyle name="Normal 13 3 2" xfId="542" xr:uid="{00000000-0005-0000-0000-000005040000}"/>
    <cellStyle name="Normal 13 3 2 2" xfId="1966" xr:uid="{00000000-0005-0000-0000-000006040000}"/>
    <cellStyle name="Normal 13 3 3" xfId="543" xr:uid="{00000000-0005-0000-0000-000007040000}"/>
    <cellStyle name="Normal 13 3 3 2" xfId="1855" xr:uid="{00000000-0005-0000-0000-000008040000}"/>
    <cellStyle name="Normal 13 3 4" xfId="1674" xr:uid="{00000000-0005-0000-0000-000009040000}"/>
    <cellStyle name="Normal 13 4" xfId="544" xr:uid="{00000000-0005-0000-0000-00000A040000}"/>
    <cellStyle name="Normal 13 4 2" xfId="1305" xr:uid="{00000000-0005-0000-0000-00000B040000}"/>
    <cellStyle name="Normal 13 4 3" xfId="1919" xr:uid="{00000000-0005-0000-0000-00000C040000}"/>
    <cellStyle name="Normal 13 5" xfId="545" xr:uid="{00000000-0005-0000-0000-00000D040000}"/>
    <cellStyle name="Normal 13 5 2" xfId="1437" xr:uid="{00000000-0005-0000-0000-00000E040000}"/>
    <cellStyle name="Normal 13 5 3" xfId="1756" xr:uid="{00000000-0005-0000-0000-00000F040000}"/>
    <cellStyle name="Normal 13 6" xfId="1438" xr:uid="{00000000-0005-0000-0000-000010040000}"/>
    <cellStyle name="Normal 13 7" xfId="1609" xr:uid="{00000000-0005-0000-0000-000011040000}"/>
    <cellStyle name="Normal 14" xfId="546" xr:uid="{00000000-0005-0000-0000-000012040000}"/>
    <cellStyle name="Normal 14 2" xfId="547" xr:uid="{00000000-0005-0000-0000-000013040000}"/>
    <cellStyle name="Normal 15" xfId="548" xr:uid="{00000000-0005-0000-0000-000014040000}"/>
    <cellStyle name="Normal 15 2" xfId="549" xr:uid="{00000000-0005-0000-0000-000015040000}"/>
    <cellStyle name="Normal 15 2 2" xfId="550" xr:uid="{00000000-0005-0000-0000-000016040000}"/>
    <cellStyle name="Normal 15 2 2 2" xfId="551" xr:uid="{00000000-0005-0000-0000-000017040000}"/>
    <cellStyle name="Normal 15 2 2 3" xfId="552" xr:uid="{00000000-0005-0000-0000-000018040000}"/>
    <cellStyle name="Normal 15 2 2 3 2" xfId="1858" xr:uid="{00000000-0005-0000-0000-000019040000}"/>
    <cellStyle name="Normal 15 2 2 4" xfId="1677" xr:uid="{00000000-0005-0000-0000-00001A040000}"/>
    <cellStyle name="Normal 15 2 3" xfId="553" xr:uid="{00000000-0005-0000-0000-00001B040000}"/>
    <cellStyle name="Normal 15 2 3 2" xfId="1922" xr:uid="{00000000-0005-0000-0000-00001C040000}"/>
    <cellStyle name="Normal 15 2 4" xfId="554" xr:uid="{00000000-0005-0000-0000-00001D040000}"/>
    <cellStyle name="Normal 15 2 4 2" xfId="1798" xr:uid="{00000000-0005-0000-0000-00001E040000}"/>
    <cellStyle name="Normal 15 2 5" xfId="1635" xr:uid="{00000000-0005-0000-0000-00001F040000}"/>
    <cellStyle name="Normal 15 3" xfId="555" xr:uid="{00000000-0005-0000-0000-000020040000}"/>
    <cellStyle name="Normal 15 3 2" xfId="556" xr:uid="{00000000-0005-0000-0000-000021040000}"/>
    <cellStyle name="Normal 15 3 3" xfId="557" xr:uid="{00000000-0005-0000-0000-000022040000}"/>
    <cellStyle name="Normal 15 3 3 2" xfId="1857" xr:uid="{00000000-0005-0000-0000-000023040000}"/>
    <cellStyle name="Normal 15 3 4" xfId="1676" xr:uid="{00000000-0005-0000-0000-000024040000}"/>
    <cellStyle name="Normal 15 4" xfId="558" xr:uid="{00000000-0005-0000-0000-000025040000}"/>
    <cellStyle name="Normal 15 4 2" xfId="1921" xr:uid="{00000000-0005-0000-0000-000026040000}"/>
    <cellStyle name="Normal 15 5" xfId="559" xr:uid="{00000000-0005-0000-0000-000027040000}"/>
    <cellStyle name="Normal 15 5 2" xfId="1760" xr:uid="{00000000-0005-0000-0000-000028040000}"/>
    <cellStyle name="Normal 15 6" xfId="1610" xr:uid="{00000000-0005-0000-0000-000029040000}"/>
    <cellStyle name="Normal 16" xfId="560" xr:uid="{00000000-0005-0000-0000-00002A040000}"/>
    <cellStyle name="Normal 16 2" xfId="561" xr:uid="{00000000-0005-0000-0000-00002B040000}"/>
    <cellStyle name="Normal 16 2 2" xfId="562" xr:uid="{00000000-0005-0000-0000-00002C040000}"/>
    <cellStyle name="Normal 16 2 2 2" xfId="563" xr:uid="{00000000-0005-0000-0000-00002D040000}"/>
    <cellStyle name="Normal 16 2 2 2 2" xfId="1439" xr:uid="{00000000-0005-0000-0000-00002E040000}"/>
    <cellStyle name="Normal 16 2 2 2 3" xfId="1173" xr:uid="{00000000-0005-0000-0000-00002F040000}"/>
    <cellStyle name="Normal 16 2 2 3" xfId="564" xr:uid="{00000000-0005-0000-0000-000030040000}"/>
    <cellStyle name="Normal 16 2 2 3 2" xfId="1860" xr:uid="{00000000-0005-0000-0000-000031040000}"/>
    <cellStyle name="Normal 16 2 2 4" xfId="1679" xr:uid="{00000000-0005-0000-0000-000032040000}"/>
    <cellStyle name="Normal 16 2 3" xfId="565" xr:uid="{00000000-0005-0000-0000-000033040000}"/>
    <cellStyle name="Normal 16 2 3 2" xfId="1440" xr:uid="{00000000-0005-0000-0000-000034040000}"/>
    <cellStyle name="Normal 16 2 3 3" xfId="1146" xr:uid="{00000000-0005-0000-0000-000035040000}"/>
    <cellStyle name="Normal 16 2 4" xfId="566" xr:uid="{00000000-0005-0000-0000-000036040000}"/>
    <cellStyle name="Normal 16 2 4 2" xfId="1924" xr:uid="{00000000-0005-0000-0000-000037040000}"/>
    <cellStyle name="Normal 16 2 5" xfId="567" xr:uid="{00000000-0005-0000-0000-000038040000}"/>
    <cellStyle name="Normal 16 2 5 2" xfId="1812" xr:uid="{00000000-0005-0000-0000-000039040000}"/>
    <cellStyle name="Normal 16 2 6" xfId="1637" xr:uid="{00000000-0005-0000-0000-00003A040000}"/>
    <cellStyle name="Normal 16 3" xfId="568" xr:uid="{00000000-0005-0000-0000-00003B040000}"/>
    <cellStyle name="Normal 16 3 2" xfId="569" xr:uid="{00000000-0005-0000-0000-00003C040000}"/>
    <cellStyle name="Normal 16 3 2 2" xfId="1139" xr:uid="{00000000-0005-0000-0000-00003D040000}"/>
    <cellStyle name="Normal 16 3 3" xfId="570" xr:uid="{00000000-0005-0000-0000-00003E040000}"/>
    <cellStyle name="Normal 16 3 3 2" xfId="1859" xr:uid="{00000000-0005-0000-0000-00003F040000}"/>
    <cellStyle name="Normal 16 3 4" xfId="1678" xr:uid="{00000000-0005-0000-0000-000040040000}"/>
    <cellStyle name="Normal 16 4" xfId="571" xr:uid="{00000000-0005-0000-0000-000041040000}"/>
    <cellStyle name="Normal 16 4 2" xfId="1923" xr:uid="{00000000-0005-0000-0000-000042040000}"/>
    <cellStyle name="Normal 16 5" xfId="572" xr:uid="{00000000-0005-0000-0000-000043040000}"/>
    <cellStyle name="Normal 16 5 2" xfId="1774" xr:uid="{00000000-0005-0000-0000-000044040000}"/>
    <cellStyle name="Normal 16 6" xfId="1612" xr:uid="{00000000-0005-0000-0000-000045040000}"/>
    <cellStyle name="Normal 17" xfId="573" xr:uid="{00000000-0005-0000-0000-000046040000}"/>
    <cellStyle name="Normal 17 2" xfId="574" xr:uid="{00000000-0005-0000-0000-000047040000}"/>
    <cellStyle name="Normal 17 2 2" xfId="575" xr:uid="{00000000-0005-0000-0000-000048040000}"/>
    <cellStyle name="Normal 17 2 2 2" xfId="1441" xr:uid="{00000000-0005-0000-0000-000049040000}"/>
    <cellStyle name="Normal 17 2 2 3" xfId="1147" xr:uid="{00000000-0005-0000-0000-00004A040000}"/>
    <cellStyle name="Normal 17 2 3" xfId="1442" xr:uid="{00000000-0005-0000-0000-00004B040000}"/>
    <cellStyle name="Normal 17 2 4" xfId="1098" xr:uid="{00000000-0005-0000-0000-00004C040000}"/>
    <cellStyle name="Normal 17 3" xfId="576" xr:uid="{00000000-0005-0000-0000-00004D040000}"/>
    <cellStyle name="Normal 17 3 2" xfId="577" xr:uid="{00000000-0005-0000-0000-00004E040000}"/>
    <cellStyle name="Normal 17 3 2 2" xfId="1443" xr:uid="{00000000-0005-0000-0000-00004F040000}"/>
    <cellStyle name="Normal 17 3 2 3" xfId="1174" xr:uid="{00000000-0005-0000-0000-000050040000}"/>
    <cellStyle name="Normal 17 3 3" xfId="578" xr:uid="{00000000-0005-0000-0000-000051040000}"/>
    <cellStyle name="Normal 17 3 3 2" xfId="1861" xr:uid="{00000000-0005-0000-0000-000052040000}"/>
    <cellStyle name="Normal 17 3 4" xfId="1680" xr:uid="{00000000-0005-0000-0000-000053040000}"/>
    <cellStyle name="Normal 17 4" xfId="579" xr:uid="{00000000-0005-0000-0000-000054040000}"/>
    <cellStyle name="Normal 17 4 2" xfId="580" xr:uid="{00000000-0005-0000-0000-000055040000}"/>
    <cellStyle name="Normal 17 4 2 2" xfId="1141" xr:uid="{00000000-0005-0000-0000-000056040000}"/>
    <cellStyle name="Normal 17 4 3" xfId="1748" xr:uid="{00000000-0005-0000-0000-000057040000}"/>
    <cellStyle name="Normal 17 5" xfId="581" xr:uid="{00000000-0005-0000-0000-000058040000}"/>
    <cellStyle name="Normal 17 5 2" xfId="1925" xr:uid="{00000000-0005-0000-0000-000059040000}"/>
    <cellStyle name="Normal 17 6" xfId="582" xr:uid="{00000000-0005-0000-0000-00005A040000}"/>
    <cellStyle name="Normal 17 6 2" xfId="1778" xr:uid="{00000000-0005-0000-0000-00005B040000}"/>
    <cellStyle name="Normal 17 7" xfId="1616" xr:uid="{00000000-0005-0000-0000-00005C040000}"/>
    <cellStyle name="Normal 18" xfId="583" xr:uid="{00000000-0005-0000-0000-00005D040000}"/>
    <cellStyle name="Normal 18 2" xfId="584" xr:uid="{00000000-0005-0000-0000-00005E040000}"/>
    <cellStyle name="Normal 18 3" xfId="585" xr:uid="{00000000-0005-0000-0000-00005F040000}"/>
    <cellStyle name="Normal 18 3 2" xfId="586" xr:uid="{00000000-0005-0000-0000-000060040000}"/>
    <cellStyle name="Normal 18 3 2 2" xfId="1891" xr:uid="{00000000-0005-0000-0000-000061040000}"/>
    <cellStyle name="Normal 18 3 3" xfId="1710" xr:uid="{00000000-0005-0000-0000-000062040000}"/>
    <cellStyle name="Normal 18 4" xfId="587" xr:uid="{00000000-0005-0000-0000-000063040000}"/>
    <cellStyle name="Normal 18 4 2" xfId="1444" xr:uid="{00000000-0005-0000-0000-000064040000}"/>
    <cellStyle name="Normal 18 5" xfId="588" xr:uid="{00000000-0005-0000-0000-000065040000}"/>
    <cellStyle name="Normal 18 5 2" xfId="1816" xr:uid="{00000000-0005-0000-0000-000066040000}"/>
    <cellStyle name="Normal 19" xfId="589" xr:uid="{00000000-0005-0000-0000-000067040000}"/>
    <cellStyle name="Normal 19 2" xfId="590" xr:uid="{00000000-0005-0000-0000-000068040000}"/>
    <cellStyle name="Normal 19 2 2" xfId="591" xr:uid="{00000000-0005-0000-0000-000069040000}"/>
    <cellStyle name="Normal 19 2 2 2" xfId="1892" xr:uid="{00000000-0005-0000-0000-00006A040000}"/>
    <cellStyle name="Normal 19 2 3" xfId="1711" xr:uid="{00000000-0005-0000-0000-00006B040000}"/>
    <cellStyle name="Normal 19 3" xfId="592" xr:uid="{00000000-0005-0000-0000-00006C040000}"/>
    <cellStyle name="Normal 19 3 2" xfId="1445" xr:uid="{00000000-0005-0000-0000-00006D040000}"/>
    <cellStyle name="Normal 19 4" xfId="593" xr:uid="{00000000-0005-0000-0000-00006E040000}"/>
    <cellStyle name="Normal 19 4 2" xfId="1819" xr:uid="{00000000-0005-0000-0000-00006F040000}"/>
    <cellStyle name="Normal 2" xfId="3" xr:uid="{00000000-0005-0000-0000-000070040000}"/>
    <cellStyle name="Normal 2 2" xfId="594" xr:uid="{00000000-0005-0000-0000-000071040000}"/>
    <cellStyle name="Normal 2 2 2" xfId="595" xr:uid="{00000000-0005-0000-0000-000072040000}"/>
    <cellStyle name="Normal 2 2 3" xfId="596" xr:uid="{00000000-0005-0000-0000-000073040000}"/>
    <cellStyle name="Normal 2 2 3 2" xfId="597" xr:uid="{00000000-0005-0000-0000-000074040000}"/>
    <cellStyle name="Normal 2 2 4" xfId="598" xr:uid="{00000000-0005-0000-0000-000075040000}"/>
    <cellStyle name="Normal 2 2 4 2" xfId="599" xr:uid="{00000000-0005-0000-0000-000076040000}"/>
    <cellStyle name="Normal 2 3" xfId="600" xr:uid="{00000000-0005-0000-0000-000077040000}"/>
    <cellStyle name="Normal 2 3 2" xfId="601" xr:uid="{00000000-0005-0000-0000-000078040000}"/>
    <cellStyle name="Normal 2 3 2 2" xfId="602" xr:uid="{00000000-0005-0000-0000-000079040000}"/>
    <cellStyle name="Normal 2 3 2 2 2" xfId="603" xr:uid="{00000000-0005-0000-0000-00007A040000}"/>
    <cellStyle name="Normal 2 3 2 3" xfId="604" xr:uid="{00000000-0005-0000-0000-00007B040000}"/>
    <cellStyle name="Normal 2 3 3" xfId="605" xr:uid="{00000000-0005-0000-0000-00007C040000}"/>
    <cellStyle name="Normal 2 3 3 2" xfId="606" xr:uid="{00000000-0005-0000-0000-00007D040000}"/>
    <cellStyle name="Normal 2 4" xfId="607" xr:uid="{00000000-0005-0000-0000-00007E040000}"/>
    <cellStyle name="Normal 2 4 2" xfId="608" xr:uid="{00000000-0005-0000-0000-00007F040000}"/>
    <cellStyle name="Normal 2 4 2 2" xfId="609" xr:uid="{00000000-0005-0000-0000-000080040000}"/>
    <cellStyle name="Normal 2 4 2 3" xfId="610" xr:uid="{00000000-0005-0000-0000-000081040000}"/>
    <cellStyle name="Normal 2 5" xfId="611" xr:uid="{00000000-0005-0000-0000-000082040000}"/>
    <cellStyle name="Normal 2 5 2" xfId="612" xr:uid="{00000000-0005-0000-0000-000083040000}"/>
    <cellStyle name="Normal 2 5 2 2" xfId="613" xr:uid="{00000000-0005-0000-0000-000084040000}"/>
    <cellStyle name="Normal 2 5 2 3" xfId="614" xr:uid="{00000000-0005-0000-0000-000085040000}"/>
    <cellStyle name="Normal 2 5 3" xfId="615" xr:uid="{00000000-0005-0000-0000-000086040000}"/>
    <cellStyle name="Normal 2 5 3 2" xfId="616" xr:uid="{00000000-0005-0000-0000-000087040000}"/>
    <cellStyle name="Normal 2 6" xfId="617" xr:uid="{00000000-0005-0000-0000-000088040000}"/>
    <cellStyle name="Normal 2 6 2" xfId="618" xr:uid="{00000000-0005-0000-0000-000089040000}"/>
    <cellStyle name="Normal 2 7" xfId="619" xr:uid="{00000000-0005-0000-0000-00008A040000}"/>
    <cellStyle name="Normal 2 7 2" xfId="620" xr:uid="{00000000-0005-0000-0000-00008B040000}"/>
    <cellStyle name="Normal 2 8" xfId="621" xr:uid="{00000000-0005-0000-0000-00008C040000}"/>
    <cellStyle name="Normal 2 9" xfId="622" xr:uid="{00000000-0005-0000-0000-00008D040000}"/>
    <cellStyle name="Normal 20" xfId="623" xr:uid="{00000000-0005-0000-0000-00008E040000}"/>
    <cellStyle name="Normal 20 2" xfId="624" xr:uid="{00000000-0005-0000-0000-00008F040000}"/>
    <cellStyle name="Normal 20 2 2" xfId="1306" xr:uid="{00000000-0005-0000-0000-000090040000}"/>
    <cellStyle name="Normal 20 3" xfId="625" xr:uid="{00000000-0005-0000-0000-000091040000}"/>
    <cellStyle name="Normal 20 3 2" xfId="1823" xr:uid="{00000000-0005-0000-0000-000092040000}"/>
    <cellStyle name="Normal 20 4" xfId="1446" xr:uid="{00000000-0005-0000-0000-000093040000}"/>
    <cellStyle name="Normal 21" xfId="626" xr:uid="{00000000-0005-0000-0000-000094040000}"/>
    <cellStyle name="Normal 21 2" xfId="627" xr:uid="{00000000-0005-0000-0000-000095040000}"/>
    <cellStyle name="Normal 21 2 2" xfId="1307" xr:uid="{00000000-0005-0000-0000-000096040000}"/>
    <cellStyle name="Normal 21 2 3" xfId="1902" xr:uid="{00000000-0005-0000-0000-000097040000}"/>
    <cellStyle name="Normal 21 3" xfId="1308" xr:uid="{00000000-0005-0000-0000-000098040000}"/>
    <cellStyle name="Normal 21 4" xfId="1744" xr:uid="{00000000-0005-0000-0000-000099040000}"/>
    <cellStyle name="Normal 22" xfId="628" xr:uid="{00000000-0005-0000-0000-00009A040000}"/>
    <cellStyle name="Normal 22 2" xfId="1309" xr:uid="{00000000-0005-0000-0000-00009B040000}"/>
    <cellStyle name="Normal 22 2 2" xfId="1310" xr:uid="{00000000-0005-0000-0000-00009C040000}"/>
    <cellStyle name="Normal 22 2 3" xfId="1447" xr:uid="{00000000-0005-0000-0000-00009D040000}"/>
    <cellStyle name="Normal 22 3" xfId="1311" xr:uid="{00000000-0005-0000-0000-00009E040000}"/>
    <cellStyle name="Normal 23" xfId="1185" xr:uid="{00000000-0005-0000-0000-00009F040000}"/>
    <cellStyle name="Normal 23 2" xfId="1312" xr:uid="{00000000-0005-0000-0000-0000A0040000}"/>
    <cellStyle name="Normal 24" xfId="1203" xr:uid="{00000000-0005-0000-0000-0000A1040000}"/>
    <cellStyle name="Normal 24 2" xfId="1313" xr:uid="{00000000-0005-0000-0000-0000A2040000}"/>
    <cellStyle name="Normal 25" xfId="1314" xr:uid="{00000000-0005-0000-0000-0000A3040000}"/>
    <cellStyle name="Normal 25 2" xfId="1315" xr:uid="{00000000-0005-0000-0000-0000A4040000}"/>
    <cellStyle name="Normal 26" xfId="1316" xr:uid="{00000000-0005-0000-0000-0000A5040000}"/>
    <cellStyle name="Normal 27" xfId="1317" xr:uid="{00000000-0005-0000-0000-0000A6040000}"/>
    <cellStyle name="Normal 28" xfId="1448" xr:uid="{00000000-0005-0000-0000-0000A7040000}"/>
    <cellStyle name="Normal 29" xfId="1449" xr:uid="{00000000-0005-0000-0000-0000A8040000}"/>
    <cellStyle name="Normal 3" xfId="629" xr:uid="{00000000-0005-0000-0000-0000A9040000}"/>
    <cellStyle name="Normal 3 10" xfId="630" xr:uid="{00000000-0005-0000-0000-0000AA040000}"/>
    <cellStyle name="Normal 3 10 2" xfId="631" xr:uid="{00000000-0005-0000-0000-0000AB040000}"/>
    <cellStyle name="Normal 3 11" xfId="632" xr:uid="{00000000-0005-0000-0000-0000AC040000}"/>
    <cellStyle name="Normal 3 11 2" xfId="633" xr:uid="{00000000-0005-0000-0000-0000AD040000}"/>
    <cellStyle name="Normal 3 12" xfId="634" xr:uid="{00000000-0005-0000-0000-0000AE040000}"/>
    <cellStyle name="Normal 3 12 2" xfId="635" xr:uid="{00000000-0005-0000-0000-0000AF040000}"/>
    <cellStyle name="Normal 3 2" xfId="636" xr:uid="{00000000-0005-0000-0000-0000B0040000}"/>
    <cellStyle name="Normal 3 2 10" xfId="637" xr:uid="{00000000-0005-0000-0000-0000B1040000}"/>
    <cellStyle name="Normal 3 2 10 2" xfId="1757" xr:uid="{00000000-0005-0000-0000-0000B2040000}"/>
    <cellStyle name="Normal 3 2 2" xfId="638" xr:uid="{00000000-0005-0000-0000-0000B3040000}"/>
    <cellStyle name="Normal 3 2 2 2" xfId="639" xr:uid="{00000000-0005-0000-0000-0000B4040000}"/>
    <cellStyle name="Normal 3 2 2 2 2" xfId="640" xr:uid="{00000000-0005-0000-0000-0000B5040000}"/>
    <cellStyle name="Normal 3 2 2 2 2 2" xfId="641" xr:uid="{00000000-0005-0000-0000-0000B6040000}"/>
    <cellStyle name="Normal 3 2 2 2 2 2 2" xfId="642" xr:uid="{00000000-0005-0000-0000-0000B7040000}"/>
    <cellStyle name="Normal 3 2 2 2 2 2 2 2" xfId="1865" xr:uid="{00000000-0005-0000-0000-0000B8040000}"/>
    <cellStyle name="Normal 3 2 2 2 2 2 3" xfId="1684" xr:uid="{00000000-0005-0000-0000-0000B9040000}"/>
    <cellStyle name="Normal 3 2 2 2 2 3" xfId="643" xr:uid="{00000000-0005-0000-0000-0000BA040000}"/>
    <cellStyle name="Normal 3 2 2 2 2 3 2" xfId="1318" xr:uid="{00000000-0005-0000-0000-0000BB040000}"/>
    <cellStyle name="Normal 3 2 2 2 2 3 3" xfId="1927" xr:uid="{00000000-0005-0000-0000-0000BC040000}"/>
    <cellStyle name="Normal 3 2 2 2 2 4" xfId="644" xr:uid="{00000000-0005-0000-0000-0000BD040000}"/>
    <cellStyle name="Normal 3 2 2 2 2 4 2" xfId="1450" xr:uid="{00000000-0005-0000-0000-0000BE040000}"/>
    <cellStyle name="Normal 3 2 2 2 2 5" xfId="1451" xr:uid="{00000000-0005-0000-0000-0000BF040000}"/>
    <cellStyle name="Normal 3 2 2 2 3" xfId="645" xr:uid="{00000000-0005-0000-0000-0000C0040000}"/>
    <cellStyle name="Normal 3 2 2 2 3 2" xfId="646" xr:uid="{00000000-0005-0000-0000-0000C1040000}"/>
    <cellStyle name="Normal 3 2 2 2 3 2 2" xfId="1864" xr:uid="{00000000-0005-0000-0000-0000C2040000}"/>
    <cellStyle name="Normal 3 2 2 2 3 3" xfId="1683" xr:uid="{00000000-0005-0000-0000-0000C3040000}"/>
    <cellStyle name="Normal 3 2 2 2 4" xfId="647" xr:uid="{00000000-0005-0000-0000-0000C4040000}"/>
    <cellStyle name="Normal 3 2 2 2 4 2" xfId="1319" xr:uid="{00000000-0005-0000-0000-0000C5040000}"/>
    <cellStyle name="Normal 3 2 2 2 4 3" xfId="1926" xr:uid="{00000000-0005-0000-0000-0000C6040000}"/>
    <cellStyle name="Normal 3 2 2 2 5" xfId="648" xr:uid="{00000000-0005-0000-0000-0000C7040000}"/>
    <cellStyle name="Normal 3 2 2 2 5 2" xfId="1452" xr:uid="{00000000-0005-0000-0000-0000C8040000}"/>
    <cellStyle name="Normal 3 2 2 2 6" xfId="1453" xr:uid="{00000000-0005-0000-0000-0000C9040000}"/>
    <cellStyle name="Normal 3 2 2 3" xfId="649" xr:uid="{00000000-0005-0000-0000-0000CA040000}"/>
    <cellStyle name="Normal 3 2 2 3 2" xfId="650" xr:uid="{00000000-0005-0000-0000-0000CB040000}"/>
    <cellStyle name="Normal 3 2 2 3 2 2" xfId="651" xr:uid="{00000000-0005-0000-0000-0000CC040000}"/>
    <cellStyle name="Normal 3 2 2 3 2 2 2" xfId="652" xr:uid="{00000000-0005-0000-0000-0000CD040000}"/>
    <cellStyle name="Normal 3 2 2 3 2 2 2 2" xfId="1867" xr:uid="{00000000-0005-0000-0000-0000CE040000}"/>
    <cellStyle name="Normal 3 2 2 3 2 2 3" xfId="1686" xr:uid="{00000000-0005-0000-0000-0000CF040000}"/>
    <cellStyle name="Normal 3 2 2 3 2 3" xfId="653" xr:uid="{00000000-0005-0000-0000-0000D0040000}"/>
    <cellStyle name="Normal 3 2 2 3 2 3 2" xfId="1320" xr:uid="{00000000-0005-0000-0000-0000D1040000}"/>
    <cellStyle name="Normal 3 2 2 3 2 3 3" xfId="1929" xr:uid="{00000000-0005-0000-0000-0000D2040000}"/>
    <cellStyle name="Normal 3 2 2 3 2 4" xfId="654" xr:uid="{00000000-0005-0000-0000-0000D3040000}"/>
    <cellStyle name="Normal 3 2 2 3 2 4 2" xfId="1454" xr:uid="{00000000-0005-0000-0000-0000D4040000}"/>
    <cellStyle name="Normal 3 2 2 3 2 5" xfId="1455" xr:uid="{00000000-0005-0000-0000-0000D5040000}"/>
    <cellStyle name="Normal 3 2 2 3 3" xfId="655" xr:uid="{00000000-0005-0000-0000-0000D6040000}"/>
    <cellStyle name="Normal 3 2 2 3 3 2" xfId="656" xr:uid="{00000000-0005-0000-0000-0000D7040000}"/>
    <cellStyle name="Normal 3 2 2 3 3 2 2" xfId="1866" xr:uid="{00000000-0005-0000-0000-0000D8040000}"/>
    <cellStyle name="Normal 3 2 2 3 3 3" xfId="1685" xr:uid="{00000000-0005-0000-0000-0000D9040000}"/>
    <cellStyle name="Normal 3 2 2 3 4" xfId="657" xr:uid="{00000000-0005-0000-0000-0000DA040000}"/>
    <cellStyle name="Normal 3 2 2 3 4 2" xfId="1321" xr:uid="{00000000-0005-0000-0000-0000DB040000}"/>
    <cellStyle name="Normal 3 2 2 3 4 3" xfId="1928" xr:uid="{00000000-0005-0000-0000-0000DC040000}"/>
    <cellStyle name="Normal 3 2 2 3 5" xfId="658" xr:uid="{00000000-0005-0000-0000-0000DD040000}"/>
    <cellStyle name="Normal 3 2 2 3 5 2" xfId="1456" xr:uid="{00000000-0005-0000-0000-0000DE040000}"/>
    <cellStyle name="Normal 3 2 2 3 6" xfId="1457" xr:uid="{00000000-0005-0000-0000-0000DF040000}"/>
    <cellStyle name="Normal 3 2 2 4" xfId="659" xr:uid="{00000000-0005-0000-0000-0000E0040000}"/>
    <cellStyle name="Normal 3 2 2 4 2" xfId="660" xr:uid="{00000000-0005-0000-0000-0000E1040000}"/>
    <cellStyle name="Normal 3 2 2 4 2 2" xfId="661" xr:uid="{00000000-0005-0000-0000-0000E2040000}"/>
    <cellStyle name="Normal 3 2 2 4 2 2 2" xfId="1967" xr:uid="{00000000-0005-0000-0000-0000E3040000}"/>
    <cellStyle name="Normal 3 2 2 4 2 3" xfId="662" xr:uid="{00000000-0005-0000-0000-0000E4040000}"/>
    <cellStyle name="Normal 3 2 2 4 2 3 2" xfId="1868" xr:uid="{00000000-0005-0000-0000-0000E5040000}"/>
    <cellStyle name="Normal 3 2 2 4 2 4" xfId="1687" xr:uid="{00000000-0005-0000-0000-0000E6040000}"/>
    <cellStyle name="Normal 3 2 2 4 3" xfId="663" xr:uid="{00000000-0005-0000-0000-0000E7040000}"/>
    <cellStyle name="Normal 3 2 2 4 3 2" xfId="1322" xr:uid="{00000000-0005-0000-0000-0000E8040000}"/>
    <cellStyle name="Normal 3 2 2 4 3 3" xfId="1930" xr:uid="{00000000-0005-0000-0000-0000E9040000}"/>
    <cellStyle name="Normal 3 2 2 4 4" xfId="664" xr:uid="{00000000-0005-0000-0000-0000EA040000}"/>
    <cellStyle name="Normal 3 2 2 4 4 2" xfId="1458" xr:uid="{00000000-0005-0000-0000-0000EB040000}"/>
    <cellStyle name="Normal 3 2 2 4 4 3" xfId="1783" xr:uid="{00000000-0005-0000-0000-0000EC040000}"/>
    <cellStyle name="Normal 3 2 2 4 5" xfId="1459" xr:uid="{00000000-0005-0000-0000-0000ED040000}"/>
    <cellStyle name="Normal 3 2 2 4 6" xfId="1621" xr:uid="{00000000-0005-0000-0000-0000EE040000}"/>
    <cellStyle name="Normal 3 2 2 5" xfId="665" xr:uid="{00000000-0005-0000-0000-0000EF040000}"/>
    <cellStyle name="Normal 3 2 2 5 2" xfId="666" xr:uid="{00000000-0005-0000-0000-0000F0040000}"/>
    <cellStyle name="Normal 3 2 2 5 2 2" xfId="667" xr:uid="{00000000-0005-0000-0000-0000F1040000}"/>
    <cellStyle name="Normal 3 2 2 5 2 2 2" xfId="1869" xr:uid="{00000000-0005-0000-0000-0000F2040000}"/>
    <cellStyle name="Normal 3 2 2 5 2 3" xfId="1688" xr:uid="{00000000-0005-0000-0000-0000F3040000}"/>
    <cellStyle name="Normal 3 2 2 5 3" xfId="668" xr:uid="{00000000-0005-0000-0000-0000F4040000}"/>
    <cellStyle name="Normal 3 2 2 5 3 2" xfId="1931" xr:uid="{00000000-0005-0000-0000-0000F5040000}"/>
    <cellStyle name="Normal 3 2 2 5 4" xfId="669" xr:uid="{00000000-0005-0000-0000-0000F6040000}"/>
    <cellStyle name="Normal 3 2 2 5 4 2" xfId="1795" xr:uid="{00000000-0005-0000-0000-0000F7040000}"/>
    <cellStyle name="Normal 3 2 2 5 5" xfId="1633" xr:uid="{00000000-0005-0000-0000-0000F8040000}"/>
    <cellStyle name="Normal 3 2 2 6" xfId="670" xr:uid="{00000000-0005-0000-0000-0000F9040000}"/>
    <cellStyle name="Normal 3 2 2 6 2" xfId="671" xr:uid="{00000000-0005-0000-0000-0000FA040000}"/>
    <cellStyle name="Normal 3 2 2 6 2 2" xfId="1863" xr:uid="{00000000-0005-0000-0000-0000FB040000}"/>
    <cellStyle name="Normal 3 2 2 6 3" xfId="1682" xr:uid="{00000000-0005-0000-0000-0000FC040000}"/>
    <cellStyle name="Normal 3 2 2 7" xfId="672" xr:uid="{00000000-0005-0000-0000-0000FD040000}"/>
    <cellStyle name="Normal 3 2 2 7 2" xfId="1460" xr:uid="{00000000-0005-0000-0000-0000FE040000}"/>
    <cellStyle name="Normal 3 2 2 8" xfId="673" xr:uid="{00000000-0005-0000-0000-0000FF040000}"/>
    <cellStyle name="Normal 3 2 2 8 2" xfId="1758" xr:uid="{00000000-0005-0000-0000-000000050000}"/>
    <cellStyle name="Normal 3 2 3" xfId="674" xr:uid="{00000000-0005-0000-0000-000001050000}"/>
    <cellStyle name="Normal 3 2 3 2" xfId="675" xr:uid="{00000000-0005-0000-0000-000002050000}"/>
    <cellStyle name="Normal 3 2 3 2 2" xfId="676" xr:uid="{00000000-0005-0000-0000-000003050000}"/>
    <cellStyle name="Normal 3 2 3 2 2 2" xfId="677" xr:uid="{00000000-0005-0000-0000-000004050000}"/>
    <cellStyle name="Normal 3 2 3 2 2 2 2" xfId="1871" xr:uid="{00000000-0005-0000-0000-000005050000}"/>
    <cellStyle name="Normal 3 2 3 2 2 3" xfId="1690" xr:uid="{00000000-0005-0000-0000-000006050000}"/>
    <cellStyle name="Normal 3 2 3 2 3" xfId="678" xr:uid="{00000000-0005-0000-0000-000007050000}"/>
    <cellStyle name="Normal 3 2 3 2 3 2" xfId="1323" xr:uid="{00000000-0005-0000-0000-000008050000}"/>
    <cellStyle name="Normal 3 2 3 2 3 3" xfId="1933" xr:uid="{00000000-0005-0000-0000-000009050000}"/>
    <cellStyle name="Normal 3 2 3 2 4" xfId="679" xr:uid="{00000000-0005-0000-0000-00000A050000}"/>
    <cellStyle name="Normal 3 2 3 2 4 2" xfId="1461" xr:uid="{00000000-0005-0000-0000-00000B050000}"/>
    <cellStyle name="Normal 3 2 3 2 5" xfId="1462" xr:uid="{00000000-0005-0000-0000-00000C050000}"/>
    <cellStyle name="Normal 3 2 3 3" xfId="680" xr:uid="{00000000-0005-0000-0000-00000D050000}"/>
    <cellStyle name="Normal 3 2 3 3 2" xfId="681" xr:uid="{00000000-0005-0000-0000-00000E050000}"/>
    <cellStyle name="Normal 3 2 3 3 2 2" xfId="1870" xr:uid="{00000000-0005-0000-0000-00000F050000}"/>
    <cellStyle name="Normal 3 2 3 3 3" xfId="1689" xr:uid="{00000000-0005-0000-0000-000010050000}"/>
    <cellStyle name="Normal 3 2 3 4" xfId="682" xr:uid="{00000000-0005-0000-0000-000011050000}"/>
    <cellStyle name="Normal 3 2 3 4 2" xfId="1324" xr:uid="{00000000-0005-0000-0000-000012050000}"/>
    <cellStyle name="Normal 3 2 3 4 3" xfId="1932" xr:uid="{00000000-0005-0000-0000-000013050000}"/>
    <cellStyle name="Normal 3 2 3 5" xfId="683" xr:uid="{00000000-0005-0000-0000-000014050000}"/>
    <cellStyle name="Normal 3 2 3 5 2" xfId="1463" xr:uid="{00000000-0005-0000-0000-000015050000}"/>
    <cellStyle name="Normal 3 2 3 6" xfId="1464" xr:uid="{00000000-0005-0000-0000-000016050000}"/>
    <cellStyle name="Normal 3 2 4" xfId="684" xr:uid="{00000000-0005-0000-0000-000017050000}"/>
    <cellStyle name="Normal 3 2 4 2" xfId="685" xr:uid="{00000000-0005-0000-0000-000018050000}"/>
    <cellStyle name="Normal 3 2 4 2 2" xfId="686" xr:uid="{00000000-0005-0000-0000-000019050000}"/>
    <cellStyle name="Normal 3 2 4 2 2 2" xfId="687" xr:uid="{00000000-0005-0000-0000-00001A050000}"/>
    <cellStyle name="Normal 3 2 4 2 2 2 2" xfId="1873" xr:uid="{00000000-0005-0000-0000-00001B050000}"/>
    <cellStyle name="Normal 3 2 4 2 2 3" xfId="1692" xr:uid="{00000000-0005-0000-0000-00001C050000}"/>
    <cellStyle name="Normal 3 2 4 2 3" xfId="688" xr:uid="{00000000-0005-0000-0000-00001D050000}"/>
    <cellStyle name="Normal 3 2 4 2 3 2" xfId="1325" xr:uid="{00000000-0005-0000-0000-00001E050000}"/>
    <cellStyle name="Normal 3 2 4 2 3 3" xfId="1935" xr:uid="{00000000-0005-0000-0000-00001F050000}"/>
    <cellStyle name="Normal 3 2 4 2 4" xfId="689" xr:uid="{00000000-0005-0000-0000-000020050000}"/>
    <cellStyle name="Normal 3 2 4 2 4 2" xfId="1465" xr:uid="{00000000-0005-0000-0000-000021050000}"/>
    <cellStyle name="Normal 3 2 4 2 5" xfId="1466" xr:uid="{00000000-0005-0000-0000-000022050000}"/>
    <cellStyle name="Normal 3 2 4 3" xfId="690" xr:uid="{00000000-0005-0000-0000-000023050000}"/>
    <cellStyle name="Normal 3 2 4 3 2" xfId="691" xr:uid="{00000000-0005-0000-0000-000024050000}"/>
    <cellStyle name="Normal 3 2 4 3 2 2" xfId="1872" xr:uid="{00000000-0005-0000-0000-000025050000}"/>
    <cellStyle name="Normal 3 2 4 3 3" xfId="1691" xr:uid="{00000000-0005-0000-0000-000026050000}"/>
    <cellStyle name="Normal 3 2 4 4" xfId="692" xr:uid="{00000000-0005-0000-0000-000027050000}"/>
    <cellStyle name="Normal 3 2 4 4 2" xfId="1326" xr:uid="{00000000-0005-0000-0000-000028050000}"/>
    <cellStyle name="Normal 3 2 4 4 3" xfId="1934" xr:uid="{00000000-0005-0000-0000-000029050000}"/>
    <cellStyle name="Normal 3 2 4 5" xfId="693" xr:uid="{00000000-0005-0000-0000-00002A050000}"/>
    <cellStyle name="Normal 3 2 4 5 2" xfId="1467" xr:uid="{00000000-0005-0000-0000-00002B050000}"/>
    <cellStyle name="Normal 3 2 4 6" xfId="1468" xr:uid="{00000000-0005-0000-0000-00002C050000}"/>
    <cellStyle name="Normal 3 2 5" xfId="694" xr:uid="{00000000-0005-0000-0000-00002D050000}"/>
    <cellStyle name="Normal 3 2 5 2" xfId="695" xr:uid="{00000000-0005-0000-0000-00002E050000}"/>
    <cellStyle name="Normal 3 2 5 2 2" xfId="696" xr:uid="{00000000-0005-0000-0000-00002F050000}"/>
    <cellStyle name="Normal 3 2 5 2 2 2" xfId="697" xr:uid="{00000000-0005-0000-0000-000030050000}"/>
    <cellStyle name="Normal 3 2 5 2 2 2 2" xfId="1976" xr:uid="{00000000-0005-0000-0000-000031050000}"/>
    <cellStyle name="Normal 3 2 5 2 2 3" xfId="698" xr:uid="{00000000-0005-0000-0000-000032050000}"/>
    <cellStyle name="Normal 3 2 5 2 2 3 2" xfId="1875" xr:uid="{00000000-0005-0000-0000-000033050000}"/>
    <cellStyle name="Normal 3 2 5 2 2 4" xfId="1694" xr:uid="{00000000-0005-0000-0000-000034050000}"/>
    <cellStyle name="Normal 3 2 5 2 3" xfId="699" xr:uid="{00000000-0005-0000-0000-000035050000}"/>
    <cellStyle name="Normal 3 2 5 2 3 2" xfId="1469" xr:uid="{00000000-0005-0000-0000-000036050000}"/>
    <cellStyle name="Normal 3 2 5 2 3 3" xfId="1937" xr:uid="{00000000-0005-0000-0000-000037050000}"/>
    <cellStyle name="Normal 3 2 5 2 4" xfId="700" xr:uid="{00000000-0005-0000-0000-000038050000}"/>
    <cellStyle name="Normal 3 2 5 2 4 2" xfId="1796" xr:uid="{00000000-0005-0000-0000-000039050000}"/>
    <cellStyle name="Normal 3 2 5 2 5" xfId="1634" xr:uid="{00000000-0005-0000-0000-00003A050000}"/>
    <cellStyle name="Normal 3 2 5 3" xfId="701" xr:uid="{00000000-0005-0000-0000-00003B050000}"/>
    <cellStyle name="Normal 3 2 5 3 2" xfId="702" xr:uid="{00000000-0005-0000-0000-00003C050000}"/>
    <cellStyle name="Normal 3 2 5 3 2 2" xfId="1874" xr:uid="{00000000-0005-0000-0000-00003D050000}"/>
    <cellStyle name="Normal 3 2 5 3 3" xfId="1693" xr:uid="{00000000-0005-0000-0000-00003E050000}"/>
    <cellStyle name="Normal 3 2 5 4" xfId="703" xr:uid="{00000000-0005-0000-0000-00003F050000}"/>
    <cellStyle name="Normal 3 2 5 4 2" xfId="1327" xr:uid="{00000000-0005-0000-0000-000040050000}"/>
    <cellStyle name="Normal 3 2 5 4 3" xfId="1936" xr:uid="{00000000-0005-0000-0000-000041050000}"/>
    <cellStyle name="Normal 3 2 5 5" xfId="704" xr:uid="{00000000-0005-0000-0000-000042050000}"/>
    <cellStyle name="Normal 3 2 5 5 2" xfId="1470" xr:uid="{00000000-0005-0000-0000-000043050000}"/>
    <cellStyle name="Normal 3 2 5 6" xfId="1471" xr:uid="{00000000-0005-0000-0000-000044050000}"/>
    <cellStyle name="Normal 3 2 6" xfId="705" xr:uid="{00000000-0005-0000-0000-000045050000}"/>
    <cellStyle name="Normal 3 2 6 2" xfId="706" xr:uid="{00000000-0005-0000-0000-000046050000}"/>
    <cellStyle name="Normal 3 2 6 2 2" xfId="707" xr:uid="{00000000-0005-0000-0000-000047050000}"/>
    <cellStyle name="Normal 3 2 6 2 2 2" xfId="1977" xr:uid="{00000000-0005-0000-0000-000048050000}"/>
    <cellStyle name="Normal 3 2 6 2 3" xfId="708" xr:uid="{00000000-0005-0000-0000-000049050000}"/>
    <cellStyle name="Normal 3 2 6 2 3 2" xfId="1876" xr:uid="{00000000-0005-0000-0000-00004A050000}"/>
    <cellStyle name="Normal 3 2 6 2 4" xfId="1695" xr:uid="{00000000-0005-0000-0000-00004B050000}"/>
    <cellStyle name="Normal 3 2 6 3" xfId="709" xr:uid="{00000000-0005-0000-0000-00004C050000}"/>
    <cellStyle name="Normal 3 2 6 3 2" xfId="1472" xr:uid="{00000000-0005-0000-0000-00004D050000}"/>
    <cellStyle name="Normal 3 2 6 3 3" xfId="1938" xr:uid="{00000000-0005-0000-0000-00004E050000}"/>
    <cellStyle name="Normal 3 2 6 4" xfId="710" xr:uid="{00000000-0005-0000-0000-00004F050000}"/>
    <cellStyle name="Normal 3 2 6 4 2" xfId="1782" xr:uid="{00000000-0005-0000-0000-000050050000}"/>
    <cellStyle name="Normal 3 2 6 5" xfId="1620" xr:uid="{00000000-0005-0000-0000-000051050000}"/>
    <cellStyle name="Normal 3 2 7" xfId="711" xr:uid="{00000000-0005-0000-0000-000052050000}"/>
    <cellStyle name="Normal 3 2 7 2" xfId="712" xr:uid="{00000000-0005-0000-0000-000053050000}"/>
    <cellStyle name="Normal 3 2 7 2 2" xfId="713" xr:uid="{00000000-0005-0000-0000-000054050000}"/>
    <cellStyle name="Normal 3 2 7 2 2 2" xfId="1877" xr:uid="{00000000-0005-0000-0000-000055050000}"/>
    <cellStyle name="Normal 3 2 7 2 3" xfId="1696" xr:uid="{00000000-0005-0000-0000-000056050000}"/>
    <cellStyle name="Normal 3 2 7 3" xfId="714" xr:uid="{00000000-0005-0000-0000-000057050000}"/>
    <cellStyle name="Normal 3 2 7 3 2" xfId="1939" xr:uid="{00000000-0005-0000-0000-000058050000}"/>
    <cellStyle name="Normal 3 2 7 4" xfId="715" xr:uid="{00000000-0005-0000-0000-000059050000}"/>
    <cellStyle name="Normal 3 2 7 4 2" xfId="1794" xr:uid="{00000000-0005-0000-0000-00005A050000}"/>
    <cellStyle name="Normal 3 2 7 5" xfId="1632" xr:uid="{00000000-0005-0000-0000-00005B050000}"/>
    <cellStyle name="Normal 3 2 8" xfId="716" xr:uid="{00000000-0005-0000-0000-00005C050000}"/>
    <cellStyle name="Normal 3 2 8 2" xfId="717" xr:uid="{00000000-0005-0000-0000-00005D050000}"/>
    <cellStyle name="Normal 3 2 8 2 2" xfId="1862" xr:uid="{00000000-0005-0000-0000-00005E050000}"/>
    <cellStyle name="Normal 3 2 8 3" xfId="1681" xr:uid="{00000000-0005-0000-0000-00005F050000}"/>
    <cellStyle name="Normal 3 2 9" xfId="718" xr:uid="{00000000-0005-0000-0000-000060050000}"/>
    <cellStyle name="Normal 3 2 9 2" xfId="1473" xr:uid="{00000000-0005-0000-0000-000061050000}"/>
    <cellStyle name="Normal 3 2_Exec Summ" xfId="719" xr:uid="{00000000-0005-0000-0000-000062050000}"/>
    <cellStyle name="Normal 3 3" xfId="720" xr:uid="{00000000-0005-0000-0000-000063050000}"/>
    <cellStyle name="Normal 3 3 2" xfId="721" xr:uid="{00000000-0005-0000-0000-000064050000}"/>
    <cellStyle name="Normal 3 3 2 2" xfId="722" xr:uid="{00000000-0005-0000-0000-000065050000}"/>
    <cellStyle name="Normal 3 3 2 2 2" xfId="723" xr:uid="{00000000-0005-0000-0000-000066050000}"/>
    <cellStyle name="Normal 3 3 2 2 3" xfId="724" xr:uid="{00000000-0005-0000-0000-000067050000}"/>
    <cellStyle name="Normal 3 3 2 3" xfId="725" xr:uid="{00000000-0005-0000-0000-000068050000}"/>
    <cellStyle name="Normal 3 3 2 4" xfId="726" xr:uid="{00000000-0005-0000-0000-000069050000}"/>
    <cellStyle name="Normal 3 3 3" xfId="727" xr:uid="{00000000-0005-0000-0000-00006A050000}"/>
    <cellStyle name="Normal 3 3 3 2" xfId="728" xr:uid="{00000000-0005-0000-0000-00006B050000}"/>
    <cellStyle name="Normal 3 3 3 2 2" xfId="729" xr:uid="{00000000-0005-0000-0000-00006C050000}"/>
    <cellStyle name="Normal 3 3 3 3" xfId="730" xr:uid="{00000000-0005-0000-0000-00006D050000}"/>
    <cellStyle name="Normal 3 3 4" xfId="731" xr:uid="{00000000-0005-0000-0000-00006E050000}"/>
    <cellStyle name="Normal 3 3 4 2" xfId="732" xr:uid="{00000000-0005-0000-0000-00006F050000}"/>
    <cellStyle name="Normal 3 3 4 2 2" xfId="733" xr:uid="{00000000-0005-0000-0000-000070050000}"/>
    <cellStyle name="Normal 3 3 4 2 3" xfId="734" xr:uid="{00000000-0005-0000-0000-000071050000}"/>
    <cellStyle name="Normal 3 3 4 2 3 2" xfId="1878" xr:uid="{00000000-0005-0000-0000-000072050000}"/>
    <cellStyle name="Normal 3 3 4 2 4" xfId="1697" xr:uid="{00000000-0005-0000-0000-000073050000}"/>
    <cellStyle name="Normal 3 3 4 3" xfId="735" xr:uid="{00000000-0005-0000-0000-000074050000}"/>
    <cellStyle name="Normal 3 3 4 4" xfId="736" xr:uid="{00000000-0005-0000-0000-000075050000}"/>
    <cellStyle name="Normal 3 3 4 4 2" xfId="1940" xr:uid="{00000000-0005-0000-0000-000076050000}"/>
    <cellStyle name="Normal 3 3 4 5" xfId="737" xr:uid="{00000000-0005-0000-0000-000077050000}"/>
    <cellStyle name="Normal 3 3 4 5 2" xfId="1784" xr:uid="{00000000-0005-0000-0000-000078050000}"/>
    <cellStyle name="Normal 3 3 4 6" xfId="1622" xr:uid="{00000000-0005-0000-0000-000079050000}"/>
    <cellStyle name="Normal 3 3 5" xfId="738" xr:uid="{00000000-0005-0000-0000-00007A050000}"/>
    <cellStyle name="Normal 3 3 5 2" xfId="739" xr:uid="{00000000-0005-0000-0000-00007B050000}"/>
    <cellStyle name="Normal 3 3 6" xfId="740" xr:uid="{00000000-0005-0000-0000-00007C050000}"/>
    <cellStyle name="Normal 3 4" xfId="741" xr:uid="{00000000-0005-0000-0000-00007D050000}"/>
    <cellStyle name="Normal 3 4 2" xfId="742" xr:uid="{00000000-0005-0000-0000-00007E050000}"/>
    <cellStyle name="Normal 3 4 2 2" xfId="743" xr:uid="{00000000-0005-0000-0000-00007F050000}"/>
    <cellStyle name="Normal 3 4 2 2 2" xfId="744" xr:uid="{00000000-0005-0000-0000-000080050000}"/>
    <cellStyle name="Normal 3 4 2 3" xfId="745" xr:uid="{00000000-0005-0000-0000-000081050000}"/>
    <cellStyle name="Normal 3 4 3" xfId="746" xr:uid="{00000000-0005-0000-0000-000082050000}"/>
    <cellStyle name="Normal 3 4 3 2" xfId="747" xr:uid="{00000000-0005-0000-0000-000083050000}"/>
    <cellStyle name="Normal 3 4 3 3" xfId="748" xr:uid="{00000000-0005-0000-0000-000084050000}"/>
    <cellStyle name="Normal 3 4 4" xfId="749" xr:uid="{00000000-0005-0000-0000-000085050000}"/>
    <cellStyle name="Normal 3 5" xfId="750" xr:uid="{00000000-0005-0000-0000-000086050000}"/>
    <cellStyle name="Normal 3 5 2" xfId="751" xr:uid="{00000000-0005-0000-0000-000087050000}"/>
    <cellStyle name="Normal 3 5 2 2" xfId="752" xr:uid="{00000000-0005-0000-0000-000088050000}"/>
    <cellStyle name="Normal 3 5 3" xfId="753" xr:uid="{00000000-0005-0000-0000-000089050000}"/>
    <cellStyle name="Normal 3 6" xfId="754" xr:uid="{00000000-0005-0000-0000-00008A050000}"/>
    <cellStyle name="Normal 3 6 2" xfId="755" xr:uid="{00000000-0005-0000-0000-00008B050000}"/>
    <cellStyle name="Normal 3 6 2 2" xfId="756" xr:uid="{00000000-0005-0000-0000-00008C050000}"/>
    <cellStyle name="Normal 3 6 2 3" xfId="757" xr:uid="{00000000-0005-0000-0000-00008D050000}"/>
    <cellStyle name="Normal 3 6 3" xfId="758" xr:uid="{00000000-0005-0000-0000-00008E050000}"/>
    <cellStyle name="Normal 3 6 4" xfId="759" xr:uid="{00000000-0005-0000-0000-00008F050000}"/>
    <cellStyle name="Normal 3 7" xfId="760" xr:uid="{00000000-0005-0000-0000-000090050000}"/>
    <cellStyle name="Normal 3 7 2" xfId="761" xr:uid="{00000000-0005-0000-0000-000091050000}"/>
    <cellStyle name="Normal 3 7 3" xfId="762" xr:uid="{00000000-0005-0000-0000-000092050000}"/>
    <cellStyle name="Normal 3 8" xfId="763" xr:uid="{00000000-0005-0000-0000-000093050000}"/>
    <cellStyle name="Normal 3 8 2" xfId="764" xr:uid="{00000000-0005-0000-0000-000094050000}"/>
    <cellStyle name="Normal 3 8 3" xfId="765" xr:uid="{00000000-0005-0000-0000-000095050000}"/>
    <cellStyle name="Normal 3 9" xfId="766" xr:uid="{00000000-0005-0000-0000-000096050000}"/>
    <cellStyle name="Normal 3 9 2" xfId="767" xr:uid="{00000000-0005-0000-0000-000097050000}"/>
    <cellStyle name="Normal 3 9 3" xfId="768" xr:uid="{00000000-0005-0000-0000-000098050000}"/>
    <cellStyle name="Normal 30" xfId="1047" xr:uid="{00000000-0005-0000-0000-000099050000}"/>
    <cellStyle name="Normal 4" xfId="769" xr:uid="{00000000-0005-0000-0000-00009A050000}"/>
    <cellStyle name="Normal 4 2" xfId="770" xr:uid="{00000000-0005-0000-0000-00009B050000}"/>
    <cellStyle name="Normal 4 2 2" xfId="771" xr:uid="{00000000-0005-0000-0000-00009C050000}"/>
    <cellStyle name="Normal 4 2 2 2" xfId="772" xr:uid="{00000000-0005-0000-0000-00009D050000}"/>
    <cellStyle name="Normal 4 2 2 2 2" xfId="773" xr:uid="{00000000-0005-0000-0000-00009E050000}"/>
    <cellStyle name="Normal 4 2 2 2 2 2" xfId="1879" xr:uid="{00000000-0005-0000-0000-00009F050000}"/>
    <cellStyle name="Normal 4 2 2 2 3" xfId="1698" xr:uid="{00000000-0005-0000-0000-0000A0050000}"/>
    <cellStyle name="Normal 4 2 2 3" xfId="774" xr:uid="{00000000-0005-0000-0000-0000A1050000}"/>
    <cellStyle name="Normal 4 2 2 3 2" xfId="1943" xr:uid="{00000000-0005-0000-0000-0000A2050000}"/>
    <cellStyle name="Normal 4 2 2 4" xfId="775" xr:uid="{00000000-0005-0000-0000-0000A3050000}"/>
    <cellStyle name="Normal 4 2 2 4 2" xfId="1787" xr:uid="{00000000-0005-0000-0000-0000A4050000}"/>
    <cellStyle name="Normal 4 2 2 5" xfId="1625" xr:uid="{00000000-0005-0000-0000-0000A5050000}"/>
    <cellStyle name="Normal 4 2 3" xfId="1474" xr:uid="{00000000-0005-0000-0000-0000A6050000}"/>
    <cellStyle name="Normal 4 3" xfId="776" xr:uid="{00000000-0005-0000-0000-0000A7050000}"/>
    <cellStyle name="Normal 4 4" xfId="777" xr:uid="{00000000-0005-0000-0000-0000A8050000}"/>
    <cellStyle name="Normal 4 4 2" xfId="778" xr:uid="{00000000-0005-0000-0000-0000A9050000}"/>
    <cellStyle name="Normal 4 4 2 2" xfId="1475" xr:uid="{00000000-0005-0000-0000-0000AA050000}"/>
    <cellStyle name="Normal 4 4 2 2 2" xfId="1476" xr:uid="{00000000-0005-0000-0000-0000AB050000}"/>
    <cellStyle name="Normal 4 4 2 3" xfId="1477" xr:uid="{00000000-0005-0000-0000-0000AC050000}"/>
    <cellStyle name="Normal 4 4 2 4" xfId="1170" xr:uid="{00000000-0005-0000-0000-0000AD050000}"/>
    <cellStyle name="Normal 4 4 3" xfId="779" xr:uid="{00000000-0005-0000-0000-0000AE050000}"/>
    <cellStyle name="Normal 4 4 3 2" xfId="1478" xr:uid="{00000000-0005-0000-0000-0000AF050000}"/>
    <cellStyle name="Normal 4 4 3 2 2" xfId="1479" xr:uid="{00000000-0005-0000-0000-0000B0050000}"/>
    <cellStyle name="Normal 4 4 3 3" xfId="1480" xr:uid="{00000000-0005-0000-0000-0000B1050000}"/>
    <cellStyle name="Normal 4 4 3 4" xfId="1175" xr:uid="{00000000-0005-0000-0000-0000B2050000}"/>
    <cellStyle name="Normal 4 4 4" xfId="780" xr:uid="{00000000-0005-0000-0000-0000B3050000}"/>
    <cellStyle name="Normal 4 4 4 2" xfId="1481" xr:uid="{00000000-0005-0000-0000-0000B4050000}"/>
    <cellStyle name="Normal 4 4 4 3" xfId="1142" xr:uid="{00000000-0005-0000-0000-0000B5050000}"/>
    <cellStyle name="Normal 4 5" xfId="781" xr:uid="{00000000-0005-0000-0000-0000B6050000}"/>
    <cellStyle name="Normal 4 6" xfId="782" xr:uid="{00000000-0005-0000-0000-0000B7050000}"/>
    <cellStyle name="Normal 4 7" xfId="783" xr:uid="{00000000-0005-0000-0000-0000B8050000}"/>
    <cellStyle name="Normal 4 7 2" xfId="1114" xr:uid="{00000000-0005-0000-0000-0000B9050000}"/>
    <cellStyle name="Normal 5" xfId="784" xr:uid="{00000000-0005-0000-0000-0000BA050000}"/>
    <cellStyle name="Normal 5 2" xfId="785" xr:uid="{00000000-0005-0000-0000-0000BB050000}"/>
    <cellStyle name="Normal 5 2 2" xfId="786" xr:uid="{00000000-0005-0000-0000-0000BC050000}"/>
    <cellStyle name="Normal 5 2 2 2" xfId="787" xr:uid="{00000000-0005-0000-0000-0000BD050000}"/>
    <cellStyle name="Normal 5 2 2 2 2" xfId="788" xr:uid="{00000000-0005-0000-0000-0000BE050000}"/>
    <cellStyle name="Normal 5 2 2 2 2 2" xfId="1482" xr:uid="{00000000-0005-0000-0000-0000BF050000}"/>
    <cellStyle name="Normal 5 2 2 2 2 2 2" xfId="1483" xr:uid="{00000000-0005-0000-0000-0000C0050000}"/>
    <cellStyle name="Normal 5 2 2 2 2 3" xfId="1484" xr:uid="{00000000-0005-0000-0000-0000C1050000}"/>
    <cellStyle name="Normal 5 2 2 2 2 4" xfId="1165" xr:uid="{00000000-0005-0000-0000-0000C2050000}"/>
    <cellStyle name="Normal 5 2 2 2 3" xfId="789" xr:uid="{00000000-0005-0000-0000-0000C3050000}"/>
    <cellStyle name="Normal 5 2 2 2 3 2" xfId="1485" xr:uid="{00000000-0005-0000-0000-0000C4050000}"/>
    <cellStyle name="Normal 5 2 2 2 3 3" xfId="1134" xr:uid="{00000000-0005-0000-0000-0000C5050000}"/>
    <cellStyle name="Normal 5 2 2 2 4" xfId="1486" xr:uid="{00000000-0005-0000-0000-0000C6050000}"/>
    <cellStyle name="Normal 5 2 2 2 5" xfId="1099" xr:uid="{00000000-0005-0000-0000-0000C7050000}"/>
    <cellStyle name="Normal 5 2 2 3" xfId="790" xr:uid="{00000000-0005-0000-0000-0000C8050000}"/>
    <cellStyle name="Normal 5 2 2 3 2" xfId="1487" xr:uid="{00000000-0005-0000-0000-0000C9050000}"/>
    <cellStyle name="Normal 5 2 2 3 2 2" xfId="1488" xr:uid="{00000000-0005-0000-0000-0000CA050000}"/>
    <cellStyle name="Normal 5 2 2 3 3" xfId="1489" xr:uid="{00000000-0005-0000-0000-0000CB050000}"/>
    <cellStyle name="Normal 5 2 2 3 4" xfId="1154" xr:uid="{00000000-0005-0000-0000-0000CC050000}"/>
    <cellStyle name="Normal 5 2 2 4" xfId="791" xr:uid="{00000000-0005-0000-0000-0000CD050000}"/>
    <cellStyle name="Normal 5 2 2 4 2" xfId="1490" xr:uid="{00000000-0005-0000-0000-0000CE050000}"/>
    <cellStyle name="Normal 5 2 2 4 3" xfId="1122" xr:uid="{00000000-0005-0000-0000-0000CF050000}"/>
    <cellStyle name="Normal 5 2 2 5" xfId="792" xr:uid="{00000000-0005-0000-0000-0000D0050000}"/>
    <cellStyle name="Normal 5 2 2 5 2" xfId="1183" xr:uid="{00000000-0005-0000-0000-0000D1050000}"/>
    <cellStyle name="Normal 5 2 2 6" xfId="1057" xr:uid="{00000000-0005-0000-0000-0000D2050000}"/>
    <cellStyle name="Normal 5 2 3" xfId="793" xr:uid="{00000000-0005-0000-0000-0000D3050000}"/>
    <cellStyle name="Normal 5 2 3 2" xfId="794" xr:uid="{00000000-0005-0000-0000-0000D4050000}"/>
    <cellStyle name="Normal 5 2 3 2 2" xfId="795" xr:uid="{00000000-0005-0000-0000-0000D5050000}"/>
    <cellStyle name="Normal 5 2 3 2 2 2" xfId="1491" xr:uid="{00000000-0005-0000-0000-0000D6050000}"/>
    <cellStyle name="Normal 5 2 3 2 2 2 2" xfId="1492" xr:uid="{00000000-0005-0000-0000-0000D7050000}"/>
    <cellStyle name="Normal 5 2 3 2 2 3" xfId="1493" xr:uid="{00000000-0005-0000-0000-0000D8050000}"/>
    <cellStyle name="Normal 5 2 3 2 2 4" xfId="1166" xr:uid="{00000000-0005-0000-0000-0000D9050000}"/>
    <cellStyle name="Normal 5 2 3 2 3" xfId="796" xr:uid="{00000000-0005-0000-0000-0000DA050000}"/>
    <cellStyle name="Normal 5 2 3 2 3 2" xfId="1494" xr:uid="{00000000-0005-0000-0000-0000DB050000}"/>
    <cellStyle name="Normal 5 2 3 2 3 3" xfId="1135" xr:uid="{00000000-0005-0000-0000-0000DC050000}"/>
    <cellStyle name="Normal 5 2 3 2 4" xfId="1495" xr:uid="{00000000-0005-0000-0000-0000DD050000}"/>
    <cellStyle name="Normal 5 2 3 2 5" xfId="1100" xr:uid="{00000000-0005-0000-0000-0000DE050000}"/>
    <cellStyle name="Normal 5 2 3 3" xfId="797" xr:uid="{00000000-0005-0000-0000-0000DF050000}"/>
    <cellStyle name="Normal 5 2 3 3 2" xfId="1496" xr:uid="{00000000-0005-0000-0000-0000E0050000}"/>
    <cellStyle name="Normal 5 2 3 3 2 2" xfId="1497" xr:uid="{00000000-0005-0000-0000-0000E1050000}"/>
    <cellStyle name="Normal 5 2 3 3 3" xfId="1498" xr:uid="{00000000-0005-0000-0000-0000E2050000}"/>
    <cellStyle name="Normal 5 2 3 3 4" xfId="1155" xr:uid="{00000000-0005-0000-0000-0000E3050000}"/>
    <cellStyle name="Normal 5 2 3 4" xfId="798" xr:uid="{00000000-0005-0000-0000-0000E4050000}"/>
    <cellStyle name="Normal 5 2 3 4 2" xfId="1499" xr:uid="{00000000-0005-0000-0000-0000E5050000}"/>
    <cellStyle name="Normal 5 2 3 4 3" xfId="1123" xr:uid="{00000000-0005-0000-0000-0000E6050000}"/>
    <cellStyle name="Normal 5 2 3 5" xfId="1500" xr:uid="{00000000-0005-0000-0000-0000E7050000}"/>
    <cellStyle name="Normal 5 2 3 6" xfId="1058" xr:uid="{00000000-0005-0000-0000-0000E8050000}"/>
    <cellStyle name="Normal 5 2 4" xfId="799" xr:uid="{00000000-0005-0000-0000-0000E9050000}"/>
    <cellStyle name="Normal 5 2 4 2" xfId="800" xr:uid="{00000000-0005-0000-0000-0000EA050000}"/>
    <cellStyle name="Normal 5 2 4 2 2" xfId="1501" xr:uid="{00000000-0005-0000-0000-0000EB050000}"/>
    <cellStyle name="Normal 5 2 4 2 2 2" xfId="1502" xr:uid="{00000000-0005-0000-0000-0000EC050000}"/>
    <cellStyle name="Normal 5 2 4 2 3" xfId="1503" xr:uid="{00000000-0005-0000-0000-0000ED050000}"/>
    <cellStyle name="Normal 5 2 4 2 4" xfId="1160" xr:uid="{00000000-0005-0000-0000-0000EE050000}"/>
    <cellStyle name="Normal 5 2 4 3" xfId="801" xr:uid="{00000000-0005-0000-0000-0000EF050000}"/>
    <cellStyle name="Normal 5 2 4 3 2" xfId="1504" xr:uid="{00000000-0005-0000-0000-0000F0050000}"/>
    <cellStyle name="Normal 5 2 4 3 3" xfId="1129" xr:uid="{00000000-0005-0000-0000-0000F1050000}"/>
    <cellStyle name="Normal 5 2 4 4" xfId="1505" xr:uid="{00000000-0005-0000-0000-0000F2050000}"/>
    <cellStyle name="Normal 5 2 5" xfId="802" xr:uid="{00000000-0005-0000-0000-0000F3050000}"/>
    <cellStyle name="Normal 5 2 5 2" xfId="1506" xr:uid="{00000000-0005-0000-0000-0000F4050000}"/>
    <cellStyle name="Normal 5 2 5 2 2" xfId="1507" xr:uid="{00000000-0005-0000-0000-0000F5050000}"/>
    <cellStyle name="Normal 5 2 5 3" xfId="1508" xr:uid="{00000000-0005-0000-0000-0000F6050000}"/>
    <cellStyle name="Normal 5 2 5 4" xfId="1149" xr:uid="{00000000-0005-0000-0000-0000F7050000}"/>
    <cellStyle name="Normal 5 2 6" xfId="803" xr:uid="{00000000-0005-0000-0000-0000F8050000}"/>
    <cellStyle name="Normal 5 2 6 2" xfId="1509" xr:uid="{00000000-0005-0000-0000-0000F9050000}"/>
    <cellStyle name="Normal 5 2 6 3" xfId="1117" xr:uid="{00000000-0005-0000-0000-0000FA050000}"/>
    <cellStyle name="Normal 5 2 7" xfId="1510" xr:uid="{00000000-0005-0000-0000-0000FB050000}"/>
    <cellStyle name="Normal 5 2 8" xfId="1056" xr:uid="{00000000-0005-0000-0000-0000FC050000}"/>
    <cellStyle name="Normal 5 3" xfId="804" xr:uid="{00000000-0005-0000-0000-0000FD050000}"/>
    <cellStyle name="Normal 5 3 2" xfId="805" xr:uid="{00000000-0005-0000-0000-0000FE050000}"/>
    <cellStyle name="Normal 5 3 2 2" xfId="806" xr:uid="{00000000-0005-0000-0000-0000FF050000}"/>
    <cellStyle name="Normal 5 3 2 2 2" xfId="807" xr:uid="{00000000-0005-0000-0000-000000060000}"/>
    <cellStyle name="Normal 5 3 2 2 2 2" xfId="1511" xr:uid="{00000000-0005-0000-0000-000001060000}"/>
    <cellStyle name="Normal 5 3 2 2 2 2 2" xfId="1512" xr:uid="{00000000-0005-0000-0000-000002060000}"/>
    <cellStyle name="Normal 5 3 2 2 2 3" xfId="1513" xr:uid="{00000000-0005-0000-0000-000003060000}"/>
    <cellStyle name="Normal 5 3 2 2 2 4" xfId="1167" xr:uid="{00000000-0005-0000-0000-000004060000}"/>
    <cellStyle name="Normal 5 3 2 2 3" xfId="808" xr:uid="{00000000-0005-0000-0000-000005060000}"/>
    <cellStyle name="Normal 5 3 2 2 3 2" xfId="1514" xr:uid="{00000000-0005-0000-0000-000006060000}"/>
    <cellStyle name="Normal 5 3 2 2 3 3" xfId="1136" xr:uid="{00000000-0005-0000-0000-000007060000}"/>
    <cellStyle name="Normal 5 3 2 2 4" xfId="1515" xr:uid="{00000000-0005-0000-0000-000008060000}"/>
    <cellStyle name="Normal 5 3 2 2 5" xfId="1101" xr:uid="{00000000-0005-0000-0000-000009060000}"/>
    <cellStyle name="Normal 5 3 2 3" xfId="809" xr:uid="{00000000-0005-0000-0000-00000A060000}"/>
    <cellStyle name="Normal 5 3 2 3 2" xfId="1516" xr:uid="{00000000-0005-0000-0000-00000B060000}"/>
    <cellStyle name="Normal 5 3 2 3 2 2" xfId="1517" xr:uid="{00000000-0005-0000-0000-00000C060000}"/>
    <cellStyle name="Normal 5 3 2 3 3" xfId="1518" xr:uid="{00000000-0005-0000-0000-00000D060000}"/>
    <cellStyle name="Normal 5 3 2 3 4" xfId="1156" xr:uid="{00000000-0005-0000-0000-00000E060000}"/>
    <cellStyle name="Normal 5 3 2 4" xfId="810" xr:uid="{00000000-0005-0000-0000-00000F060000}"/>
    <cellStyle name="Normal 5 3 2 4 2" xfId="1519" xr:uid="{00000000-0005-0000-0000-000010060000}"/>
    <cellStyle name="Normal 5 3 2 4 3" xfId="1124" xr:uid="{00000000-0005-0000-0000-000011060000}"/>
    <cellStyle name="Normal 5 3 2 5" xfId="811" xr:uid="{00000000-0005-0000-0000-000012060000}"/>
    <cellStyle name="Normal 5 3 2 5 2" xfId="1184" xr:uid="{00000000-0005-0000-0000-000013060000}"/>
    <cellStyle name="Normal 5 3 2 6" xfId="1060" xr:uid="{00000000-0005-0000-0000-000014060000}"/>
    <cellStyle name="Normal 5 3 3" xfId="812" xr:uid="{00000000-0005-0000-0000-000015060000}"/>
    <cellStyle name="Normal 5 3 3 2" xfId="813" xr:uid="{00000000-0005-0000-0000-000016060000}"/>
    <cellStyle name="Normal 5 3 3 2 2" xfId="814" xr:uid="{00000000-0005-0000-0000-000017060000}"/>
    <cellStyle name="Normal 5 3 3 2 2 2" xfId="1520" xr:uid="{00000000-0005-0000-0000-000018060000}"/>
    <cellStyle name="Normal 5 3 3 2 2 2 2" xfId="1521" xr:uid="{00000000-0005-0000-0000-000019060000}"/>
    <cellStyle name="Normal 5 3 3 2 2 3" xfId="1522" xr:uid="{00000000-0005-0000-0000-00001A060000}"/>
    <cellStyle name="Normal 5 3 3 2 2 4" xfId="1168" xr:uid="{00000000-0005-0000-0000-00001B060000}"/>
    <cellStyle name="Normal 5 3 3 2 3" xfId="815" xr:uid="{00000000-0005-0000-0000-00001C060000}"/>
    <cellStyle name="Normal 5 3 3 2 3 2" xfId="1523" xr:uid="{00000000-0005-0000-0000-00001D060000}"/>
    <cellStyle name="Normal 5 3 3 2 3 3" xfId="1137" xr:uid="{00000000-0005-0000-0000-00001E060000}"/>
    <cellStyle name="Normal 5 3 3 2 4" xfId="1524" xr:uid="{00000000-0005-0000-0000-00001F060000}"/>
    <cellStyle name="Normal 5 3 3 2 5" xfId="1102" xr:uid="{00000000-0005-0000-0000-000020060000}"/>
    <cellStyle name="Normal 5 3 3 3" xfId="816" xr:uid="{00000000-0005-0000-0000-000021060000}"/>
    <cellStyle name="Normal 5 3 3 3 2" xfId="1525" xr:uid="{00000000-0005-0000-0000-000022060000}"/>
    <cellStyle name="Normal 5 3 3 3 2 2" xfId="1526" xr:uid="{00000000-0005-0000-0000-000023060000}"/>
    <cellStyle name="Normal 5 3 3 3 3" xfId="1527" xr:uid="{00000000-0005-0000-0000-000024060000}"/>
    <cellStyle name="Normal 5 3 3 3 4" xfId="1157" xr:uid="{00000000-0005-0000-0000-000025060000}"/>
    <cellStyle name="Normal 5 3 3 4" xfId="817" xr:uid="{00000000-0005-0000-0000-000026060000}"/>
    <cellStyle name="Normal 5 3 3 4 2" xfId="1528" xr:uid="{00000000-0005-0000-0000-000027060000}"/>
    <cellStyle name="Normal 5 3 3 4 3" xfId="1125" xr:uid="{00000000-0005-0000-0000-000028060000}"/>
    <cellStyle name="Normal 5 3 3 5" xfId="1529" xr:uid="{00000000-0005-0000-0000-000029060000}"/>
    <cellStyle name="Normal 5 3 3 6" xfId="1061" xr:uid="{00000000-0005-0000-0000-00002A060000}"/>
    <cellStyle name="Normal 5 3 4" xfId="818" xr:uid="{00000000-0005-0000-0000-00002B060000}"/>
    <cellStyle name="Normal 5 3 4 2" xfId="819" xr:uid="{00000000-0005-0000-0000-00002C060000}"/>
    <cellStyle name="Normal 5 3 4 2 2" xfId="1530" xr:uid="{00000000-0005-0000-0000-00002D060000}"/>
    <cellStyle name="Normal 5 3 4 2 2 2" xfId="1531" xr:uid="{00000000-0005-0000-0000-00002E060000}"/>
    <cellStyle name="Normal 5 3 4 2 3" xfId="1532" xr:uid="{00000000-0005-0000-0000-00002F060000}"/>
    <cellStyle name="Normal 5 3 4 2 4" xfId="1161" xr:uid="{00000000-0005-0000-0000-000030060000}"/>
    <cellStyle name="Normal 5 3 4 3" xfId="820" xr:uid="{00000000-0005-0000-0000-000031060000}"/>
    <cellStyle name="Normal 5 3 4 3 2" xfId="1533" xr:uid="{00000000-0005-0000-0000-000032060000}"/>
    <cellStyle name="Normal 5 3 4 3 3" xfId="1130" xr:uid="{00000000-0005-0000-0000-000033060000}"/>
    <cellStyle name="Normal 5 3 4 4" xfId="1534" xr:uid="{00000000-0005-0000-0000-000034060000}"/>
    <cellStyle name="Normal 5 3 4 5" xfId="1103" xr:uid="{00000000-0005-0000-0000-000035060000}"/>
    <cellStyle name="Normal 5 3 5" xfId="821" xr:uid="{00000000-0005-0000-0000-000036060000}"/>
    <cellStyle name="Normal 5 3 5 2" xfId="1535" xr:uid="{00000000-0005-0000-0000-000037060000}"/>
    <cellStyle name="Normal 5 3 5 2 2" xfId="1536" xr:uid="{00000000-0005-0000-0000-000038060000}"/>
    <cellStyle name="Normal 5 3 5 3" xfId="1537" xr:uid="{00000000-0005-0000-0000-000039060000}"/>
    <cellStyle name="Normal 5 3 5 4" xfId="1150" xr:uid="{00000000-0005-0000-0000-00003A060000}"/>
    <cellStyle name="Normal 5 3 6" xfId="822" xr:uid="{00000000-0005-0000-0000-00003B060000}"/>
    <cellStyle name="Normal 5 3 6 2" xfId="1538" xr:uid="{00000000-0005-0000-0000-00003C060000}"/>
    <cellStyle name="Normal 5 3 6 3" xfId="1118" xr:uid="{00000000-0005-0000-0000-00003D060000}"/>
    <cellStyle name="Normal 5 3 7" xfId="1539" xr:uid="{00000000-0005-0000-0000-00003E060000}"/>
    <cellStyle name="Normal 5 3 8" xfId="1059" xr:uid="{00000000-0005-0000-0000-00003F060000}"/>
    <cellStyle name="Normal 5 4" xfId="823" xr:uid="{00000000-0005-0000-0000-000040060000}"/>
    <cellStyle name="Normal 5 4 2" xfId="824" xr:uid="{00000000-0005-0000-0000-000041060000}"/>
    <cellStyle name="Normal 5 4 2 2" xfId="825" xr:uid="{00000000-0005-0000-0000-000042060000}"/>
    <cellStyle name="Normal 5 4 2 2 2" xfId="1540" xr:uid="{00000000-0005-0000-0000-000043060000}"/>
    <cellStyle name="Normal 5 4 2 2 2 2" xfId="1541" xr:uid="{00000000-0005-0000-0000-000044060000}"/>
    <cellStyle name="Normal 5 4 2 2 3" xfId="1542" xr:uid="{00000000-0005-0000-0000-000045060000}"/>
    <cellStyle name="Normal 5 4 2 2 4" xfId="1169" xr:uid="{00000000-0005-0000-0000-000046060000}"/>
    <cellStyle name="Normal 5 4 2 3" xfId="826" xr:uid="{00000000-0005-0000-0000-000047060000}"/>
    <cellStyle name="Normal 5 4 2 3 2" xfId="1543" xr:uid="{00000000-0005-0000-0000-000048060000}"/>
    <cellStyle name="Normal 5 4 2 3 3" xfId="1138" xr:uid="{00000000-0005-0000-0000-000049060000}"/>
    <cellStyle name="Normal 5 4 2 4" xfId="1544" xr:uid="{00000000-0005-0000-0000-00004A060000}"/>
    <cellStyle name="Normal 5 4 2 5" xfId="1104" xr:uid="{00000000-0005-0000-0000-00004B060000}"/>
    <cellStyle name="Normal 5 4 3" xfId="827" xr:uid="{00000000-0005-0000-0000-00004C060000}"/>
    <cellStyle name="Normal 5 4 3 2" xfId="1545" xr:uid="{00000000-0005-0000-0000-00004D060000}"/>
    <cellStyle name="Normal 5 4 3 2 2" xfId="1546" xr:uid="{00000000-0005-0000-0000-00004E060000}"/>
    <cellStyle name="Normal 5 4 3 3" xfId="1547" xr:uid="{00000000-0005-0000-0000-00004F060000}"/>
    <cellStyle name="Normal 5 4 3 4" xfId="1158" xr:uid="{00000000-0005-0000-0000-000050060000}"/>
    <cellStyle name="Normal 5 4 4" xfId="828" xr:uid="{00000000-0005-0000-0000-000051060000}"/>
    <cellStyle name="Normal 5 4 4 2" xfId="1548" xr:uid="{00000000-0005-0000-0000-000052060000}"/>
    <cellStyle name="Normal 5 4 4 3" xfId="1126" xr:uid="{00000000-0005-0000-0000-000053060000}"/>
    <cellStyle name="Normal 5 4 5" xfId="1549" xr:uid="{00000000-0005-0000-0000-000054060000}"/>
    <cellStyle name="Normal 5 4 6" xfId="1062" xr:uid="{00000000-0005-0000-0000-000055060000}"/>
    <cellStyle name="Normal 5 5" xfId="829" xr:uid="{00000000-0005-0000-0000-000056060000}"/>
    <cellStyle name="Normal 5 5 2" xfId="830" xr:uid="{00000000-0005-0000-0000-000057060000}"/>
    <cellStyle name="Normal 5 5 2 2" xfId="831" xr:uid="{00000000-0005-0000-0000-000058060000}"/>
    <cellStyle name="Normal 5 5 2 2 2" xfId="1550" xr:uid="{00000000-0005-0000-0000-000059060000}"/>
    <cellStyle name="Normal 5 5 2 2 3" xfId="1159" xr:uid="{00000000-0005-0000-0000-00005A060000}"/>
    <cellStyle name="Normal 5 5 2 3" xfId="832" xr:uid="{00000000-0005-0000-0000-00005B060000}"/>
    <cellStyle name="Normal 5 5 2 3 2" xfId="1880" xr:uid="{00000000-0005-0000-0000-00005C060000}"/>
    <cellStyle name="Normal 5 5 2 4" xfId="1699" xr:uid="{00000000-0005-0000-0000-00005D060000}"/>
    <cellStyle name="Normal 5 5 3" xfId="833" xr:uid="{00000000-0005-0000-0000-00005E060000}"/>
    <cellStyle name="Normal 5 5 3 2" xfId="1551" xr:uid="{00000000-0005-0000-0000-00005F060000}"/>
    <cellStyle name="Normal 5 5 3 3" xfId="1128" xr:uid="{00000000-0005-0000-0000-000060060000}"/>
    <cellStyle name="Normal 5 5 4" xfId="834" xr:uid="{00000000-0005-0000-0000-000061060000}"/>
    <cellStyle name="Normal 5 5 4 2" xfId="1945" xr:uid="{00000000-0005-0000-0000-000062060000}"/>
    <cellStyle name="Normal 5 5 5" xfId="835" xr:uid="{00000000-0005-0000-0000-000063060000}"/>
    <cellStyle name="Normal 5 5 5 2" xfId="1785" xr:uid="{00000000-0005-0000-0000-000064060000}"/>
    <cellStyle name="Normal 5 5 6" xfId="1623" xr:uid="{00000000-0005-0000-0000-000065060000}"/>
    <cellStyle name="Normal 5 6" xfId="836" xr:uid="{00000000-0005-0000-0000-000066060000}"/>
    <cellStyle name="Normal 5 6 2" xfId="1552" xr:uid="{00000000-0005-0000-0000-000067060000}"/>
    <cellStyle name="Normal 5 6 2 2" xfId="1553" xr:uid="{00000000-0005-0000-0000-000068060000}"/>
    <cellStyle name="Normal 5 6 3" xfId="1554" xr:uid="{00000000-0005-0000-0000-000069060000}"/>
    <cellStyle name="Normal 5 6 4" xfId="1148" xr:uid="{00000000-0005-0000-0000-00006A060000}"/>
    <cellStyle name="Normal 5 7" xfId="837" xr:uid="{00000000-0005-0000-0000-00006B060000}"/>
    <cellStyle name="Normal 5 7 2" xfId="1555" xr:uid="{00000000-0005-0000-0000-00006C060000}"/>
    <cellStyle name="Normal 5 7 3" xfId="1116" xr:uid="{00000000-0005-0000-0000-00006D060000}"/>
    <cellStyle name="Normal 6" xfId="838" xr:uid="{00000000-0005-0000-0000-00006E060000}"/>
    <cellStyle name="Normal 6 2" xfId="839" xr:uid="{00000000-0005-0000-0000-00006F060000}"/>
    <cellStyle name="Normal 6 2 2" xfId="840" xr:uid="{00000000-0005-0000-0000-000070060000}"/>
    <cellStyle name="Normal 6 2 2 2" xfId="841" xr:uid="{00000000-0005-0000-0000-000071060000}"/>
    <cellStyle name="Normal 6 3" xfId="842" xr:uid="{00000000-0005-0000-0000-000072060000}"/>
    <cellStyle name="Normal 6 3 2" xfId="843" xr:uid="{00000000-0005-0000-0000-000073060000}"/>
    <cellStyle name="Normal 6 3 2 2" xfId="844" xr:uid="{00000000-0005-0000-0000-000074060000}"/>
    <cellStyle name="Normal 6 3 3" xfId="845" xr:uid="{00000000-0005-0000-0000-000075060000}"/>
    <cellStyle name="Normal 6 3 3 2" xfId="846" xr:uid="{00000000-0005-0000-0000-000076060000}"/>
    <cellStyle name="Normal 6 3 3 2 2" xfId="847" xr:uid="{00000000-0005-0000-0000-000077060000}"/>
    <cellStyle name="Normal 6 3 3 2 2 2" xfId="1893" xr:uid="{00000000-0005-0000-0000-000078060000}"/>
    <cellStyle name="Normal 6 3 3 2 3" xfId="1712" xr:uid="{00000000-0005-0000-0000-000079060000}"/>
    <cellStyle name="Normal 6 3 3 3" xfId="848" xr:uid="{00000000-0005-0000-0000-00007A060000}"/>
    <cellStyle name="Normal 6 3 3 3 2" xfId="1328" xr:uid="{00000000-0005-0000-0000-00007B060000}"/>
    <cellStyle name="Normal 6 3 3 3 3" xfId="1958" xr:uid="{00000000-0005-0000-0000-00007C060000}"/>
    <cellStyle name="Normal 6 3 3 4" xfId="849" xr:uid="{00000000-0005-0000-0000-00007D060000}"/>
    <cellStyle name="Normal 6 3 3 4 2" xfId="1556" xr:uid="{00000000-0005-0000-0000-00007E060000}"/>
    <cellStyle name="Normal 6 3 3 5" xfId="1557" xr:uid="{00000000-0005-0000-0000-00007F060000}"/>
    <cellStyle name="Normal 6 3 4" xfId="850" xr:uid="{00000000-0005-0000-0000-000080060000}"/>
    <cellStyle name="Normal 6 4" xfId="851" xr:uid="{00000000-0005-0000-0000-000081060000}"/>
    <cellStyle name="Normal 6 4 2" xfId="852" xr:uid="{00000000-0005-0000-0000-000082060000}"/>
    <cellStyle name="Normal 6 4 2 2" xfId="853" xr:uid="{00000000-0005-0000-0000-000083060000}"/>
    <cellStyle name="Normal 6 4 2 3" xfId="854" xr:uid="{00000000-0005-0000-0000-000084060000}"/>
    <cellStyle name="Normal 6 4 2 3 2" xfId="1881" xr:uid="{00000000-0005-0000-0000-000085060000}"/>
    <cellStyle name="Normal 6 4 2 4" xfId="1700" xr:uid="{00000000-0005-0000-0000-000086060000}"/>
    <cellStyle name="Normal 6 4 3" xfId="855" xr:uid="{00000000-0005-0000-0000-000087060000}"/>
    <cellStyle name="Normal 6 4 4" xfId="856" xr:uid="{00000000-0005-0000-0000-000088060000}"/>
    <cellStyle name="Normal 6 4 4 2" xfId="1946" xr:uid="{00000000-0005-0000-0000-000089060000}"/>
    <cellStyle name="Normal 6 4 5" xfId="857" xr:uid="{00000000-0005-0000-0000-00008A060000}"/>
    <cellStyle name="Normal 6 4 5 2" xfId="1786" xr:uid="{00000000-0005-0000-0000-00008B060000}"/>
    <cellStyle name="Normal 6 4 6" xfId="1624" xr:uid="{00000000-0005-0000-0000-00008C060000}"/>
    <cellStyle name="Normal 6 5" xfId="858" xr:uid="{00000000-0005-0000-0000-00008D060000}"/>
    <cellStyle name="Normal 6 5 2" xfId="859" xr:uid="{00000000-0005-0000-0000-00008E060000}"/>
    <cellStyle name="Normal 6 6" xfId="1558" xr:uid="{00000000-0005-0000-0000-00008F060000}"/>
    <cellStyle name="Normal 7" xfId="860" xr:uid="{00000000-0005-0000-0000-000090060000}"/>
    <cellStyle name="Normal 7 2" xfId="861" xr:uid="{00000000-0005-0000-0000-000091060000}"/>
    <cellStyle name="Normal 7 2 2" xfId="862" xr:uid="{00000000-0005-0000-0000-000092060000}"/>
    <cellStyle name="Normal 7 2 2 2" xfId="863" xr:uid="{00000000-0005-0000-0000-000093060000}"/>
    <cellStyle name="Normal 7 2 2 2 2" xfId="864" xr:uid="{00000000-0005-0000-0000-000094060000}"/>
    <cellStyle name="Normal 7 2 2 2 2 2" xfId="1894" xr:uid="{00000000-0005-0000-0000-000095060000}"/>
    <cellStyle name="Normal 7 2 2 2 3" xfId="1713" xr:uid="{00000000-0005-0000-0000-000096060000}"/>
    <cellStyle name="Normal 7 2 2 3" xfId="865" xr:uid="{00000000-0005-0000-0000-000097060000}"/>
    <cellStyle name="Normal 7 2 2 3 2" xfId="1329" xr:uid="{00000000-0005-0000-0000-000098060000}"/>
    <cellStyle name="Normal 7 2 2 3 3" xfId="1959" xr:uid="{00000000-0005-0000-0000-000099060000}"/>
    <cellStyle name="Normal 7 2 2 4" xfId="866" xr:uid="{00000000-0005-0000-0000-00009A060000}"/>
    <cellStyle name="Normal 7 2 2 4 2" xfId="1559" xr:uid="{00000000-0005-0000-0000-00009B060000}"/>
    <cellStyle name="Normal 7 2 2 5" xfId="1560" xr:uid="{00000000-0005-0000-0000-00009C060000}"/>
    <cellStyle name="Normal 7 3" xfId="867" xr:uid="{00000000-0005-0000-0000-00009D060000}"/>
    <cellStyle name="Normal 7 3 2" xfId="868" xr:uid="{00000000-0005-0000-0000-00009E060000}"/>
    <cellStyle name="Normal 7 3 2 2" xfId="1330" xr:uid="{00000000-0005-0000-0000-00009F060000}"/>
    <cellStyle name="Normal 7 3 2 3" xfId="1974" xr:uid="{00000000-0005-0000-0000-0000A0060000}"/>
    <cellStyle name="Normal 7 3 3" xfId="1204" xr:uid="{00000000-0005-0000-0000-0000A1060000}"/>
    <cellStyle name="Normal 7 3 3 2" xfId="1331" xr:uid="{00000000-0005-0000-0000-0000A2060000}"/>
    <cellStyle name="Normal 7 3 4" xfId="1561" xr:uid="{00000000-0005-0000-0000-0000A3060000}"/>
    <cellStyle name="Normal 7 3 4 2" xfId="1562" xr:uid="{00000000-0005-0000-0000-0000A4060000}"/>
    <cellStyle name="Normal 7 3 5" xfId="1563" xr:uid="{00000000-0005-0000-0000-0000A5060000}"/>
    <cellStyle name="Normal 7 4" xfId="1564" xr:uid="{00000000-0005-0000-0000-0000A6060000}"/>
    <cellStyle name="Normal 7 4 2" xfId="1565" xr:uid="{00000000-0005-0000-0000-0000A7060000}"/>
    <cellStyle name="Normal 7 5" xfId="1566" xr:uid="{00000000-0005-0000-0000-0000A8060000}"/>
    <cellStyle name="Normal 8" xfId="869" xr:uid="{00000000-0005-0000-0000-0000A9060000}"/>
    <cellStyle name="Normal 8 2" xfId="870" xr:uid="{00000000-0005-0000-0000-0000AA060000}"/>
    <cellStyle name="Normal 8 2 2" xfId="871" xr:uid="{00000000-0005-0000-0000-0000AB060000}"/>
    <cellStyle name="Normal 8 2 2 2" xfId="872" xr:uid="{00000000-0005-0000-0000-0000AC060000}"/>
    <cellStyle name="Normal 8 2 2 2 2" xfId="873" xr:uid="{00000000-0005-0000-0000-0000AD060000}"/>
    <cellStyle name="Normal 8 2 2 3" xfId="874" xr:uid="{00000000-0005-0000-0000-0000AE060000}"/>
    <cellStyle name="Normal 8 2 3" xfId="875" xr:uid="{00000000-0005-0000-0000-0000AF060000}"/>
    <cellStyle name="Normal 8 2 3 2" xfId="876" xr:uid="{00000000-0005-0000-0000-0000B0060000}"/>
    <cellStyle name="Normal 8 2 4" xfId="877" xr:uid="{00000000-0005-0000-0000-0000B1060000}"/>
    <cellStyle name="Normal 8 3" xfId="878" xr:uid="{00000000-0005-0000-0000-0000B2060000}"/>
    <cellStyle name="Normal 8 3 2" xfId="879" xr:uid="{00000000-0005-0000-0000-0000B3060000}"/>
    <cellStyle name="Normal 8 3 2 2" xfId="880" xr:uid="{00000000-0005-0000-0000-0000B4060000}"/>
    <cellStyle name="Normal 8 3 3" xfId="881" xr:uid="{00000000-0005-0000-0000-0000B5060000}"/>
    <cellStyle name="Normal 8 4" xfId="882" xr:uid="{00000000-0005-0000-0000-0000B6060000}"/>
    <cellStyle name="Normal 8 4 2" xfId="883" xr:uid="{00000000-0005-0000-0000-0000B7060000}"/>
    <cellStyle name="Normal 8 4 3" xfId="884" xr:uid="{00000000-0005-0000-0000-0000B8060000}"/>
    <cellStyle name="Normal 8 5" xfId="885" xr:uid="{00000000-0005-0000-0000-0000B9060000}"/>
    <cellStyle name="Normal 8 5 2" xfId="886" xr:uid="{00000000-0005-0000-0000-0000BA060000}"/>
    <cellStyle name="Normal 8 6" xfId="887" xr:uid="{00000000-0005-0000-0000-0000BB060000}"/>
    <cellStyle name="Normal 9" xfId="888" xr:uid="{00000000-0005-0000-0000-0000BC060000}"/>
    <cellStyle name="Normal 9 2" xfId="889" xr:uid="{00000000-0005-0000-0000-0000BD060000}"/>
    <cellStyle name="Normal 9 2 2" xfId="890" xr:uid="{00000000-0005-0000-0000-0000BE060000}"/>
    <cellStyle name="Normal 9 2 2 2" xfId="891" xr:uid="{00000000-0005-0000-0000-0000BF060000}"/>
    <cellStyle name="Normal 9 2 2 2 2" xfId="892" xr:uid="{00000000-0005-0000-0000-0000C0060000}"/>
    <cellStyle name="Normal 9 2 2 2 2 2" xfId="1895" xr:uid="{00000000-0005-0000-0000-0000C1060000}"/>
    <cellStyle name="Normal 9 2 2 2 3" xfId="1714" xr:uid="{00000000-0005-0000-0000-0000C2060000}"/>
    <cellStyle name="Normal 9 2 2 3" xfId="893" xr:uid="{00000000-0005-0000-0000-0000C3060000}"/>
    <cellStyle name="Normal 9 2 2 3 2" xfId="1332" xr:uid="{00000000-0005-0000-0000-0000C4060000}"/>
    <cellStyle name="Normal 9 2 2 3 3" xfId="1960" xr:uid="{00000000-0005-0000-0000-0000C5060000}"/>
    <cellStyle name="Normal 9 2 2 4" xfId="894" xr:uid="{00000000-0005-0000-0000-0000C6060000}"/>
    <cellStyle name="Normal 9 2 2 4 2" xfId="1567" xr:uid="{00000000-0005-0000-0000-0000C7060000}"/>
    <cellStyle name="Normal 9 2 2 5" xfId="1568" xr:uid="{00000000-0005-0000-0000-0000C8060000}"/>
    <cellStyle name="Normal 9 2 3" xfId="895" xr:uid="{00000000-0005-0000-0000-0000C9060000}"/>
    <cellStyle name="Normal 9 3" xfId="896" xr:uid="{00000000-0005-0000-0000-0000CA060000}"/>
    <cellStyle name="Normal 9 4" xfId="897" xr:uid="{00000000-0005-0000-0000-0000CB060000}"/>
    <cellStyle name="Note 2" xfId="898" xr:uid="{00000000-0005-0000-0000-0000CC060000}"/>
    <cellStyle name="Note 2 2" xfId="899" xr:uid="{00000000-0005-0000-0000-0000CD060000}"/>
    <cellStyle name="Note 2 2 2" xfId="900" xr:uid="{00000000-0005-0000-0000-0000CE060000}"/>
    <cellStyle name="Note 2 2 3" xfId="901" xr:uid="{00000000-0005-0000-0000-0000CF060000}"/>
    <cellStyle name="Note 2 3" xfId="902" xr:uid="{00000000-0005-0000-0000-0000D0060000}"/>
    <cellStyle name="Note 2 4" xfId="903" xr:uid="{00000000-0005-0000-0000-0000D1060000}"/>
    <cellStyle name="Note 3" xfId="904" xr:uid="{00000000-0005-0000-0000-0000D2060000}"/>
    <cellStyle name="Note 3 2" xfId="905" xr:uid="{00000000-0005-0000-0000-0000D3060000}"/>
    <cellStyle name="Note 3 2 2" xfId="906" xr:uid="{00000000-0005-0000-0000-0000D4060000}"/>
    <cellStyle name="Note 3 2 2 2" xfId="907" xr:uid="{00000000-0005-0000-0000-0000D5060000}"/>
    <cellStyle name="Note 3 2 2 2 2" xfId="1883" xr:uid="{00000000-0005-0000-0000-0000D6060000}"/>
    <cellStyle name="Note 3 2 2 3" xfId="1702" xr:uid="{00000000-0005-0000-0000-0000D7060000}"/>
    <cellStyle name="Note 3 2 3" xfId="908" xr:uid="{00000000-0005-0000-0000-0000D8060000}"/>
    <cellStyle name="Note 3 2 3 2" xfId="1948" xr:uid="{00000000-0005-0000-0000-0000D9060000}"/>
    <cellStyle name="Note 3 2 4" xfId="909" xr:uid="{00000000-0005-0000-0000-0000DA060000}"/>
    <cellStyle name="Note 3 2 4 2" xfId="1814" xr:uid="{00000000-0005-0000-0000-0000DB060000}"/>
    <cellStyle name="Note 3 2 5" xfId="1639" xr:uid="{00000000-0005-0000-0000-0000DC060000}"/>
    <cellStyle name="Note 3 3" xfId="910" xr:uid="{00000000-0005-0000-0000-0000DD060000}"/>
    <cellStyle name="Note 3 3 2" xfId="911" xr:uid="{00000000-0005-0000-0000-0000DE060000}"/>
    <cellStyle name="Note 3 3 3" xfId="912" xr:uid="{00000000-0005-0000-0000-0000DF060000}"/>
    <cellStyle name="Note 3 3 3 2" xfId="1882" xr:uid="{00000000-0005-0000-0000-0000E0060000}"/>
    <cellStyle name="Note 3 3 4" xfId="1701" xr:uid="{00000000-0005-0000-0000-0000E1060000}"/>
    <cellStyle name="Note 3 4" xfId="913" xr:uid="{00000000-0005-0000-0000-0000E2060000}"/>
    <cellStyle name="Note 3 4 2" xfId="1947" xr:uid="{00000000-0005-0000-0000-0000E3060000}"/>
    <cellStyle name="Note 3 5" xfId="914" xr:uid="{00000000-0005-0000-0000-0000E4060000}"/>
    <cellStyle name="Note 3 5 2" xfId="1776" xr:uid="{00000000-0005-0000-0000-0000E5060000}"/>
    <cellStyle name="Note 3 6" xfId="1614" xr:uid="{00000000-0005-0000-0000-0000E6060000}"/>
    <cellStyle name="Note 4" xfId="915" xr:uid="{00000000-0005-0000-0000-0000E7060000}"/>
    <cellStyle name="Note 4 2" xfId="916" xr:uid="{00000000-0005-0000-0000-0000E8060000}"/>
    <cellStyle name="Note 4 2 2" xfId="917" xr:uid="{00000000-0005-0000-0000-0000E9060000}"/>
    <cellStyle name="Note 4 2 2 2" xfId="1896" xr:uid="{00000000-0005-0000-0000-0000EA060000}"/>
    <cellStyle name="Note 4 2 3" xfId="1715" xr:uid="{00000000-0005-0000-0000-0000EB060000}"/>
    <cellStyle name="Note 4 3" xfId="918" xr:uid="{00000000-0005-0000-0000-0000EC060000}"/>
    <cellStyle name="Note 4 3 2" xfId="1569" xr:uid="{00000000-0005-0000-0000-0000ED060000}"/>
    <cellStyle name="Note 4 4" xfId="919" xr:uid="{00000000-0005-0000-0000-0000EE060000}"/>
    <cellStyle name="Note 4 4 2" xfId="1820" xr:uid="{00000000-0005-0000-0000-0000EF060000}"/>
    <cellStyle name="Note 5" xfId="920" xr:uid="{00000000-0005-0000-0000-0000F0060000}"/>
    <cellStyle name="Note 5 2" xfId="921" xr:uid="{00000000-0005-0000-0000-0000F1060000}"/>
    <cellStyle name="Note 5 2 2" xfId="922" xr:uid="{00000000-0005-0000-0000-0000F2060000}"/>
    <cellStyle name="Note 5 2 2 2" xfId="1897" xr:uid="{00000000-0005-0000-0000-0000F3060000}"/>
    <cellStyle name="Note 5 2 3" xfId="1716" xr:uid="{00000000-0005-0000-0000-0000F4060000}"/>
    <cellStyle name="Note 5 3" xfId="923" xr:uid="{00000000-0005-0000-0000-0000F5060000}"/>
    <cellStyle name="Note 5 3 2" xfId="1570" xr:uid="{00000000-0005-0000-0000-0000F6060000}"/>
    <cellStyle name="Note 5 4" xfId="924" xr:uid="{00000000-0005-0000-0000-0000F7060000}"/>
    <cellStyle name="Note 5 4 2" xfId="1821" xr:uid="{00000000-0005-0000-0000-0000F8060000}"/>
    <cellStyle name="Note 6" xfId="925" xr:uid="{00000000-0005-0000-0000-0000F9060000}"/>
    <cellStyle name="Note 6 2" xfId="926" xr:uid="{00000000-0005-0000-0000-0000FA060000}"/>
    <cellStyle name="Note 6 2 2" xfId="1333" xr:uid="{00000000-0005-0000-0000-0000FB060000}"/>
    <cellStyle name="Note 6 2 3" xfId="2016" xr:uid="{00000000-0005-0000-0000-0000FC060000}"/>
    <cellStyle name="Note 6 3" xfId="1334" xr:uid="{00000000-0005-0000-0000-0000FD060000}"/>
    <cellStyle name="Note 6 4" xfId="1745" xr:uid="{00000000-0005-0000-0000-0000FE060000}"/>
    <cellStyle name="Note 7" xfId="927" xr:uid="{00000000-0005-0000-0000-0000FF060000}"/>
    <cellStyle name="Note 7 2" xfId="928" xr:uid="{00000000-0005-0000-0000-000000070000}"/>
    <cellStyle name="Note 7 2 2" xfId="1335" xr:uid="{00000000-0005-0000-0000-000001070000}"/>
    <cellStyle name="Note 7 2 3" xfId="2017" xr:uid="{00000000-0005-0000-0000-000002070000}"/>
    <cellStyle name="Note 7 3" xfId="1336" xr:uid="{00000000-0005-0000-0000-000003070000}"/>
    <cellStyle name="Note 7 4" xfId="1746" xr:uid="{00000000-0005-0000-0000-000004070000}"/>
    <cellStyle name="Note 8" xfId="1205" xr:uid="{00000000-0005-0000-0000-000005070000}"/>
    <cellStyle name="Note 8 2" xfId="1337" xr:uid="{00000000-0005-0000-0000-000006070000}"/>
    <cellStyle name="Number0DecimalStyle" xfId="929" xr:uid="{00000000-0005-0000-0000-000007070000}"/>
    <cellStyle name="Number0DecimalStyle 2" xfId="930" xr:uid="{00000000-0005-0000-0000-000008070000}"/>
    <cellStyle name="Number10DecimalStyle" xfId="931" xr:uid="{00000000-0005-0000-0000-000009070000}"/>
    <cellStyle name="Number1DecimalStyle" xfId="932" xr:uid="{00000000-0005-0000-0000-00000A070000}"/>
    <cellStyle name="Number2DecimalStyle" xfId="933" xr:uid="{00000000-0005-0000-0000-00000B070000}"/>
    <cellStyle name="Number2DecimalStyle 2" xfId="934" xr:uid="{00000000-0005-0000-0000-00000C070000}"/>
    <cellStyle name="Number3DecimalStyle" xfId="935" xr:uid="{00000000-0005-0000-0000-00000D070000}"/>
    <cellStyle name="Number4DecimalStyle" xfId="936" xr:uid="{00000000-0005-0000-0000-00000E070000}"/>
    <cellStyle name="Number5DecimalStyle" xfId="937" xr:uid="{00000000-0005-0000-0000-00000F070000}"/>
    <cellStyle name="Number6DecimalStyle" xfId="938" xr:uid="{00000000-0005-0000-0000-000010070000}"/>
    <cellStyle name="Number7DecimalStyle" xfId="939" xr:uid="{00000000-0005-0000-0000-000011070000}"/>
    <cellStyle name="Number8DecimalStyle" xfId="940" xr:uid="{00000000-0005-0000-0000-000012070000}"/>
    <cellStyle name="Number9DecimalStyle" xfId="941" xr:uid="{00000000-0005-0000-0000-000013070000}"/>
    <cellStyle name="numbers" xfId="942" xr:uid="{00000000-0005-0000-0000-000014070000}"/>
    <cellStyle name="Output 2" xfId="1071" xr:uid="{00000000-0005-0000-0000-000015070000}"/>
    <cellStyle name="Percent" xfId="2" builtinId="5"/>
    <cellStyle name="Percent 10" xfId="943" xr:uid="{00000000-0005-0000-0000-000017070000}"/>
    <cellStyle name="Percent 10 2" xfId="944" xr:uid="{00000000-0005-0000-0000-000018070000}"/>
    <cellStyle name="Percent 10 2 2" xfId="1571" xr:uid="{00000000-0005-0000-0000-000019070000}"/>
    <cellStyle name="Percent 10 2 2 2" xfId="1572" xr:uid="{00000000-0005-0000-0000-00001A070000}"/>
    <cellStyle name="Percent 10 2 3" xfId="1573" xr:uid="{00000000-0005-0000-0000-00001B070000}"/>
    <cellStyle name="Percent 10 2 4" xfId="1110" xr:uid="{00000000-0005-0000-0000-00001C070000}"/>
    <cellStyle name="Percent 10 3" xfId="945" xr:uid="{00000000-0005-0000-0000-00001D070000}"/>
    <cellStyle name="Percent 10 3 2" xfId="1574" xr:uid="{00000000-0005-0000-0000-00001E070000}"/>
    <cellStyle name="Percent 10 3 3" xfId="1176" xr:uid="{00000000-0005-0000-0000-00001F070000}"/>
    <cellStyle name="Percent 10 4" xfId="946" xr:uid="{00000000-0005-0000-0000-000020070000}"/>
    <cellStyle name="Percent 10 4 2" xfId="1575" xr:uid="{00000000-0005-0000-0000-000021070000}"/>
    <cellStyle name="Percent 10 4 3" xfId="1143" xr:uid="{00000000-0005-0000-0000-000022070000}"/>
    <cellStyle name="Percent 10 5" xfId="947" xr:uid="{00000000-0005-0000-0000-000023070000}"/>
    <cellStyle name="Percent 10 5 2" xfId="1817" xr:uid="{00000000-0005-0000-0000-000024070000}"/>
    <cellStyle name="Percent 10 6" xfId="1641" xr:uid="{00000000-0005-0000-0000-000025070000}"/>
    <cellStyle name="Percent 11" xfId="948" xr:uid="{00000000-0005-0000-0000-000026070000}"/>
    <cellStyle name="Percent 11 2" xfId="949" xr:uid="{00000000-0005-0000-0000-000027070000}"/>
    <cellStyle name="Percent 11 2 2" xfId="1338" xr:uid="{00000000-0005-0000-0000-000028070000}"/>
    <cellStyle name="Percent 11 2 3" xfId="1576" xr:uid="{00000000-0005-0000-0000-000029070000}"/>
    <cellStyle name="Percent 11 3" xfId="950" xr:uid="{00000000-0005-0000-0000-00002A070000}"/>
    <cellStyle name="Percent 11 3 2" xfId="1825" xr:uid="{00000000-0005-0000-0000-00002B070000}"/>
    <cellStyle name="Percent 11 4" xfId="1577" xr:uid="{00000000-0005-0000-0000-00002C070000}"/>
    <cellStyle name="Percent 12" xfId="951" xr:uid="{00000000-0005-0000-0000-00002D070000}"/>
    <cellStyle name="Percent 12 2" xfId="952" xr:uid="{00000000-0005-0000-0000-00002E070000}"/>
    <cellStyle name="Percent 12 2 2" xfId="1901" xr:uid="{00000000-0005-0000-0000-00002F070000}"/>
    <cellStyle name="Percent 12 3" xfId="1750" xr:uid="{00000000-0005-0000-0000-000030070000}"/>
    <cellStyle name="Percent 13" xfId="1186" xr:uid="{00000000-0005-0000-0000-000031070000}"/>
    <cellStyle name="Percent 13 2" xfId="1339" xr:uid="{00000000-0005-0000-0000-000032070000}"/>
    <cellStyle name="Percent 14" xfId="1340" xr:uid="{00000000-0005-0000-0000-000033070000}"/>
    <cellStyle name="Percent 14 2" xfId="1341" xr:uid="{00000000-0005-0000-0000-000034070000}"/>
    <cellStyle name="Percent 15" xfId="1342" xr:uid="{00000000-0005-0000-0000-000035070000}"/>
    <cellStyle name="Percent 16" xfId="1578" xr:uid="{00000000-0005-0000-0000-000036070000}"/>
    <cellStyle name="Percent 17" xfId="1579" xr:uid="{00000000-0005-0000-0000-000037070000}"/>
    <cellStyle name="Percent 18" xfId="1050" xr:uid="{00000000-0005-0000-0000-000038070000}"/>
    <cellStyle name="Percent 2" xfId="7" xr:uid="{00000000-0005-0000-0000-000039070000}"/>
    <cellStyle name="Percent 2 2" xfId="953" xr:uid="{00000000-0005-0000-0000-00003A070000}"/>
    <cellStyle name="Percent 2 3" xfId="954" xr:uid="{00000000-0005-0000-0000-00003B070000}"/>
    <cellStyle name="Percent 2 3 2" xfId="955" xr:uid="{00000000-0005-0000-0000-00003C070000}"/>
    <cellStyle name="Percent 2 3 2 2" xfId="956" xr:uid="{00000000-0005-0000-0000-00003D070000}"/>
    <cellStyle name="Percent 2 3 2 2 2" xfId="957" xr:uid="{00000000-0005-0000-0000-00003E070000}"/>
    <cellStyle name="Percent 2 3 2 2 2 2" xfId="958" xr:uid="{00000000-0005-0000-0000-00003F070000}"/>
    <cellStyle name="Percent 2 3 2 2 3" xfId="959" xr:uid="{00000000-0005-0000-0000-000040070000}"/>
    <cellStyle name="Percent 2 3 2 3" xfId="960" xr:uid="{00000000-0005-0000-0000-000041070000}"/>
    <cellStyle name="Percent 2 3 2 3 2" xfId="961" xr:uid="{00000000-0005-0000-0000-000042070000}"/>
    <cellStyle name="Percent 2 3 2 4" xfId="962" xr:uid="{00000000-0005-0000-0000-000043070000}"/>
    <cellStyle name="Percent 2 3 3" xfId="963" xr:uid="{00000000-0005-0000-0000-000044070000}"/>
    <cellStyle name="Percent 2 3 3 2" xfId="964" xr:uid="{00000000-0005-0000-0000-000045070000}"/>
    <cellStyle name="Percent 2 3 3 2 2" xfId="965" xr:uid="{00000000-0005-0000-0000-000046070000}"/>
    <cellStyle name="Percent 2 3 3 3" xfId="966" xr:uid="{00000000-0005-0000-0000-000047070000}"/>
    <cellStyle name="Percent 2 3 4" xfId="967" xr:uid="{00000000-0005-0000-0000-000048070000}"/>
    <cellStyle name="Percent 2 3 4 2" xfId="968" xr:uid="{00000000-0005-0000-0000-000049070000}"/>
    <cellStyle name="Percent 2 3 5" xfId="969" xr:uid="{00000000-0005-0000-0000-00004A070000}"/>
    <cellStyle name="Percent 2 3 6" xfId="970" xr:uid="{00000000-0005-0000-0000-00004B070000}"/>
    <cellStyle name="Percent 2 4" xfId="971" xr:uid="{00000000-0005-0000-0000-00004C070000}"/>
    <cellStyle name="Percent 2 4 2" xfId="972" xr:uid="{00000000-0005-0000-0000-00004D070000}"/>
    <cellStyle name="Percent 2 4 2 2" xfId="973" xr:uid="{00000000-0005-0000-0000-00004E070000}"/>
    <cellStyle name="Percent 2 4 2 2 2" xfId="974" xr:uid="{00000000-0005-0000-0000-00004F070000}"/>
    <cellStyle name="Percent 2 4 2 2 2 2" xfId="1884" xr:uid="{00000000-0005-0000-0000-000050070000}"/>
    <cellStyle name="Percent 2 4 2 2 3" xfId="1703" xr:uid="{00000000-0005-0000-0000-000051070000}"/>
    <cellStyle name="Percent 2 4 2 3" xfId="975" xr:uid="{00000000-0005-0000-0000-000052070000}"/>
    <cellStyle name="Percent 2 4 2 3 2" xfId="1949" xr:uid="{00000000-0005-0000-0000-000053070000}"/>
    <cellStyle name="Percent 2 4 2 4" xfId="976" xr:uid="{00000000-0005-0000-0000-000054070000}"/>
    <cellStyle name="Percent 2 4 2 4 2" xfId="1788" xr:uid="{00000000-0005-0000-0000-000055070000}"/>
    <cellStyle name="Percent 2 4 2 5" xfId="1626" xr:uid="{00000000-0005-0000-0000-000056070000}"/>
    <cellStyle name="Percent 2 4 3" xfId="977" xr:uid="{00000000-0005-0000-0000-000057070000}"/>
    <cellStyle name="Percent 2 4 3 2" xfId="1751" xr:uid="{00000000-0005-0000-0000-000058070000}"/>
    <cellStyle name="Percent 2 5" xfId="978" xr:uid="{00000000-0005-0000-0000-000059070000}"/>
    <cellStyle name="Percent 2 5 2" xfId="979" xr:uid="{00000000-0005-0000-0000-00005A070000}"/>
    <cellStyle name="Percent 2 5 2 2" xfId="980" xr:uid="{00000000-0005-0000-0000-00005B070000}"/>
    <cellStyle name="Percent 2 5 3" xfId="981" xr:uid="{00000000-0005-0000-0000-00005C070000}"/>
    <cellStyle name="Percent 2 5 3 2" xfId="982" xr:uid="{00000000-0005-0000-0000-00005D070000}"/>
    <cellStyle name="Percent 2 5 3 3" xfId="1113" xr:uid="{00000000-0005-0000-0000-00005E070000}"/>
    <cellStyle name="Percent 2 6" xfId="983" xr:uid="{00000000-0005-0000-0000-00005F070000}"/>
    <cellStyle name="Percent 2 7" xfId="984" xr:uid="{00000000-0005-0000-0000-000060070000}"/>
    <cellStyle name="Percent 2 7 2" xfId="985" xr:uid="{00000000-0005-0000-0000-000061070000}"/>
    <cellStyle name="Percent 2 7 3" xfId="1107" xr:uid="{00000000-0005-0000-0000-000062070000}"/>
    <cellStyle name="Percent 2 8" xfId="986" xr:uid="{00000000-0005-0000-0000-000063070000}"/>
    <cellStyle name="Percent 2 8 2" xfId="1178" xr:uid="{00000000-0005-0000-0000-000064070000}"/>
    <cellStyle name="Percent 3" xfId="987" xr:uid="{00000000-0005-0000-0000-000065070000}"/>
    <cellStyle name="Percent 3 2" xfId="988" xr:uid="{00000000-0005-0000-0000-000066070000}"/>
    <cellStyle name="Percent 3 2 2" xfId="989" xr:uid="{00000000-0005-0000-0000-000067070000}"/>
    <cellStyle name="Percent 3 3" xfId="990" xr:uid="{00000000-0005-0000-0000-000068070000}"/>
    <cellStyle name="Percent 4" xfId="991" xr:uid="{00000000-0005-0000-0000-000069070000}"/>
    <cellStyle name="Percent 4 2" xfId="1206" xr:uid="{00000000-0005-0000-0000-00006A070000}"/>
    <cellStyle name="Percent 4 2 2" xfId="1343" xr:uid="{00000000-0005-0000-0000-00006B070000}"/>
    <cellStyle name="Percent 4 3" xfId="1580" xr:uid="{00000000-0005-0000-0000-00006C070000}"/>
    <cellStyle name="Percent 4 4" xfId="1581" xr:uid="{00000000-0005-0000-0000-00006D070000}"/>
    <cellStyle name="Percent 5" xfId="992" xr:uid="{00000000-0005-0000-0000-00006E070000}"/>
    <cellStyle name="Percent 5 2" xfId="993" xr:uid="{00000000-0005-0000-0000-00006F070000}"/>
    <cellStyle name="Percent 5 2 2" xfId="994" xr:uid="{00000000-0005-0000-0000-000070070000}"/>
    <cellStyle name="Percent 5 2 2 2" xfId="995" xr:uid="{00000000-0005-0000-0000-000071070000}"/>
    <cellStyle name="Percent 5 2 2 2 2" xfId="996" xr:uid="{00000000-0005-0000-0000-000072070000}"/>
    <cellStyle name="Percent 5 2 2 3" xfId="997" xr:uid="{00000000-0005-0000-0000-000073070000}"/>
    <cellStyle name="Percent 5 2 3" xfId="998" xr:uid="{00000000-0005-0000-0000-000074070000}"/>
    <cellStyle name="Percent 5 2 3 2" xfId="999" xr:uid="{00000000-0005-0000-0000-000075070000}"/>
    <cellStyle name="Percent 5 2 3 2 2" xfId="1344" xr:uid="{00000000-0005-0000-0000-000076070000}"/>
    <cellStyle name="Percent 5 2 3 2 3" xfId="1971" xr:uid="{00000000-0005-0000-0000-000077070000}"/>
    <cellStyle name="Percent 5 2 3 3" xfId="1207" xr:uid="{00000000-0005-0000-0000-000078070000}"/>
    <cellStyle name="Percent 5 2 3 3 2" xfId="1345" xr:uid="{00000000-0005-0000-0000-000079070000}"/>
    <cellStyle name="Percent 5 2 3 4" xfId="1582" xr:uid="{00000000-0005-0000-0000-00007A070000}"/>
    <cellStyle name="Percent 5 2 3 4 2" xfId="1583" xr:uid="{00000000-0005-0000-0000-00007B070000}"/>
    <cellStyle name="Percent 5 2 3 5" xfId="1584" xr:uid="{00000000-0005-0000-0000-00007C070000}"/>
    <cellStyle name="Percent 5 2 4" xfId="1000" xr:uid="{00000000-0005-0000-0000-00007D070000}"/>
    <cellStyle name="Percent 5 3" xfId="1001" xr:uid="{00000000-0005-0000-0000-00007E070000}"/>
    <cellStyle name="Percent 5 3 2" xfId="1002" xr:uid="{00000000-0005-0000-0000-00007F070000}"/>
    <cellStyle name="Percent 5 3 2 2" xfId="1003" xr:uid="{00000000-0005-0000-0000-000080070000}"/>
    <cellStyle name="Percent 5 3 3" xfId="1004" xr:uid="{00000000-0005-0000-0000-000081070000}"/>
    <cellStyle name="Percent 5 4" xfId="1005" xr:uid="{00000000-0005-0000-0000-000082070000}"/>
    <cellStyle name="Percent 5 4 2" xfId="1006" xr:uid="{00000000-0005-0000-0000-000083070000}"/>
    <cellStyle name="Percent 5 5" xfId="1007" xr:uid="{00000000-0005-0000-0000-000084070000}"/>
    <cellStyle name="Percent 6" xfId="1008" xr:uid="{00000000-0005-0000-0000-000085070000}"/>
    <cellStyle name="Percent 6 2" xfId="1009" xr:uid="{00000000-0005-0000-0000-000086070000}"/>
    <cellStyle name="Percent 6 2 2" xfId="1010" xr:uid="{00000000-0005-0000-0000-000087070000}"/>
    <cellStyle name="Percent 6 2 2 2" xfId="1011" xr:uid="{00000000-0005-0000-0000-000088070000}"/>
    <cellStyle name="Percent 6 2 2 2 2" xfId="1012" xr:uid="{00000000-0005-0000-0000-000089070000}"/>
    <cellStyle name="Percent 6 2 2 2 2 2" xfId="1898" xr:uid="{00000000-0005-0000-0000-00008A070000}"/>
    <cellStyle name="Percent 6 2 2 2 3" xfId="1717" xr:uid="{00000000-0005-0000-0000-00008B070000}"/>
    <cellStyle name="Percent 6 2 2 3" xfId="1013" xr:uid="{00000000-0005-0000-0000-00008C070000}"/>
    <cellStyle name="Percent 6 2 2 3 2" xfId="1346" xr:uid="{00000000-0005-0000-0000-00008D070000}"/>
    <cellStyle name="Percent 6 2 2 3 3" xfId="1961" xr:uid="{00000000-0005-0000-0000-00008E070000}"/>
    <cellStyle name="Percent 6 2 2 4" xfId="1014" xr:uid="{00000000-0005-0000-0000-00008F070000}"/>
    <cellStyle name="Percent 6 2 2 4 2" xfId="1585" xr:uid="{00000000-0005-0000-0000-000090070000}"/>
    <cellStyle name="Percent 6 2 2 5" xfId="1586" xr:uid="{00000000-0005-0000-0000-000091070000}"/>
    <cellStyle name="Percent 6 2 3" xfId="1208" xr:uid="{00000000-0005-0000-0000-000092070000}"/>
    <cellStyle name="Percent 6 2 3 2" xfId="1347" xr:uid="{00000000-0005-0000-0000-000093070000}"/>
    <cellStyle name="Percent 6 2 4" xfId="1209" xr:uid="{00000000-0005-0000-0000-000094070000}"/>
    <cellStyle name="Percent 6 2 4 2" xfId="1348" xr:uid="{00000000-0005-0000-0000-000095070000}"/>
    <cellStyle name="Percent 6 2 5" xfId="1587" xr:uid="{00000000-0005-0000-0000-000096070000}"/>
    <cellStyle name="Percent 6 2 5 2" xfId="1588" xr:uid="{00000000-0005-0000-0000-000097070000}"/>
    <cellStyle name="Percent 6 2 6" xfId="1589" xr:uid="{00000000-0005-0000-0000-000098070000}"/>
    <cellStyle name="Percent 6 3" xfId="1015" xr:uid="{00000000-0005-0000-0000-000099070000}"/>
    <cellStyle name="Percent 6 3 2" xfId="1016" xr:uid="{00000000-0005-0000-0000-00009A070000}"/>
    <cellStyle name="Percent 6 3 2 2" xfId="1349" xr:uid="{00000000-0005-0000-0000-00009B070000}"/>
    <cellStyle name="Percent 6 3 2 3" xfId="1975" xr:uid="{00000000-0005-0000-0000-00009C070000}"/>
    <cellStyle name="Percent 6 3 3" xfId="1210" xr:uid="{00000000-0005-0000-0000-00009D070000}"/>
    <cellStyle name="Percent 6 3 3 2" xfId="1350" xr:uid="{00000000-0005-0000-0000-00009E070000}"/>
    <cellStyle name="Percent 6 3 4" xfId="1590" xr:uid="{00000000-0005-0000-0000-00009F070000}"/>
    <cellStyle name="Percent 6 3 4 2" xfId="1591" xr:uid="{00000000-0005-0000-0000-0000A0070000}"/>
    <cellStyle name="Percent 6 3 5" xfId="1592" xr:uid="{00000000-0005-0000-0000-0000A1070000}"/>
    <cellStyle name="Percent 6 4" xfId="1593" xr:uid="{00000000-0005-0000-0000-0000A2070000}"/>
    <cellStyle name="Percent 6 5" xfId="1594" xr:uid="{00000000-0005-0000-0000-0000A3070000}"/>
    <cellStyle name="Percent 6 5 2" xfId="1595" xr:uid="{00000000-0005-0000-0000-0000A4070000}"/>
    <cellStyle name="Percent 6 6" xfId="1596" xr:uid="{00000000-0005-0000-0000-0000A5070000}"/>
    <cellStyle name="Percent 7" xfId="1017" xr:uid="{00000000-0005-0000-0000-0000A6070000}"/>
    <cellStyle name="Percent 7 2" xfId="1018" xr:uid="{00000000-0005-0000-0000-0000A7070000}"/>
    <cellStyle name="Percent 7 2 2" xfId="1019" xr:uid="{00000000-0005-0000-0000-0000A8070000}"/>
    <cellStyle name="Percent 7 2 2 2" xfId="1020" xr:uid="{00000000-0005-0000-0000-0000A9070000}"/>
    <cellStyle name="Percent 7 2 2 2 2" xfId="1899" xr:uid="{00000000-0005-0000-0000-0000AA070000}"/>
    <cellStyle name="Percent 7 2 2 3" xfId="1718" xr:uid="{00000000-0005-0000-0000-0000AB070000}"/>
    <cellStyle name="Percent 7 2 3" xfId="1021" xr:uid="{00000000-0005-0000-0000-0000AC070000}"/>
    <cellStyle name="Percent 7 2 3 2" xfId="1351" xr:uid="{00000000-0005-0000-0000-0000AD070000}"/>
    <cellStyle name="Percent 7 2 3 3" xfId="1962" xr:uid="{00000000-0005-0000-0000-0000AE070000}"/>
    <cellStyle name="Percent 7 2 4" xfId="1022" xr:uid="{00000000-0005-0000-0000-0000AF070000}"/>
    <cellStyle name="Percent 7 2 4 2" xfId="1597" xr:uid="{00000000-0005-0000-0000-0000B0070000}"/>
    <cellStyle name="Percent 7 2 5" xfId="1598" xr:uid="{00000000-0005-0000-0000-0000B1070000}"/>
    <cellStyle name="Percent 7 3" xfId="1211" xr:uid="{00000000-0005-0000-0000-0000B2070000}"/>
    <cellStyle name="Percent 7 3 2" xfId="1352" xr:uid="{00000000-0005-0000-0000-0000B3070000}"/>
    <cellStyle name="Percent 7 4" xfId="1212" xr:uid="{00000000-0005-0000-0000-0000B4070000}"/>
    <cellStyle name="Percent 7 4 2" xfId="1353" xr:uid="{00000000-0005-0000-0000-0000B5070000}"/>
    <cellStyle name="Percent 7 5" xfId="1599" xr:uid="{00000000-0005-0000-0000-0000B6070000}"/>
    <cellStyle name="Percent 7 5 2" xfId="1600" xr:uid="{00000000-0005-0000-0000-0000B7070000}"/>
    <cellStyle name="Percent 7 6" xfId="1601" xr:uid="{00000000-0005-0000-0000-0000B8070000}"/>
    <cellStyle name="Percent 8" xfId="1023" xr:uid="{00000000-0005-0000-0000-0000B9070000}"/>
    <cellStyle name="Percent 8 2" xfId="1024" xr:uid="{00000000-0005-0000-0000-0000BA070000}"/>
    <cellStyle name="Percent 8 2 2" xfId="1025" xr:uid="{00000000-0005-0000-0000-0000BB070000}"/>
    <cellStyle name="Percent 8 2 2 2" xfId="1026" xr:uid="{00000000-0005-0000-0000-0000BC070000}"/>
    <cellStyle name="Percent 8 2 2 2 2" xfId="1886" xr:uid="{00000000-0005-0000-0000-0000BD070000}"/>
    <cellStyle name="Percent 8 2 2 3" xfId="1705" xr:uid="{00000000-0005-0000-0000-0000BE070000}"/>
    <cellStyle name="Percent 8 2 3" xfId="1027" xr:uid="{00000000-0005-0000-0000-0000BF070000}"/>
    <cellStyle name="Percent 8 2 3 2" xfId="1354" xr:uid="{00000000-0005-0000-0000-0000C0070000}"/>
    <cellStyle name="Percent 8 2 3 3" xfId="1952" xr:uid="{00000000-0005-0000-0000-0000C1070000}"/>
    <cellStyle name="Percent 8 2 4" xfId="1028" xr:uid="{00000000-0005-0000-0000-0000C2070000}"/>
    <cellStyle name="Percent 8 2 4 2" xfId="1602" xr:uid="{00000000-0005-0000-0000-0000C3070000}"/>
    <cellStyle name="Percent 8 2 5" xfId="1603" xr:uid="{00000000-0005-0000-0000-0000C4070000}"/>
    <cellStyle name="Percent 8 3" xfId="1029" xr:uid="{00000000-0005-0000-0000-0000C5070000}"/>
    <cellStyle name="Percent 8 3 2" xfId="1030" xr:uid="{00000000-0005-0000-0000-0000C6070000}"/>
    <cellStyle name="Percent 8 3 2 2" xfId="1885" xr:uid="{00000000-0005-0000-0000-0000C7070000}"/>
    <cellStyle name="Percent 8 3 3" xfId="1704" xr:uid="{00000000-0005-0000-0000-0000C8070000}"/>
    <cellStyle name="Percent 8 4" xfId="1031" xr:uid="{00000000-0005-0000-0000-0000C9070000}"/>
    <cellStyle name="Percent 8 4 2" xfId="1355" xr:uid="{00000000-0005-0000-0000-0000CA070000}"/>
    <cellStyle name="Percent 8 4 3" xfId="1951" xr:uid="{00000000-0005-0000-0000-0000CB070000}"/>
    <cellStyle name="Percent 8 5" xfId="1032" xr:uid="{00000000-0005-0000-0000-0000CC070000}"/>
    <cellStyle name="Percent 8 5 2" xfId="1604" xr:uid="{00000000-0005-0000-0000-0000CD070000}"/>
    <cellStyle name="Percent 8 6" xfId="1605" xr:uid="{00000000-0005-0000-0000-0000CE070000}"/>
    <cellStyle name="Percent 9" xfId="1033" xr:uid="{00000000-0005-0000-0000-0000CF070000}"/>
    <cellStyle name="Percent 9 2" xfId="1034" xr:uid="{00000000-0005-0000-0000-0000D0070000}"/>
    <cellStyle name="Percent 9 2 2" xfId="1035" xr:uid="{00000000-0005-0000-0000-0000D1070000}"/>
    <cellStyle name="Percent 9 2 3" xfId="1036" xr:uid="{00000000-0005-0000-0000-0000D2070000}"/>
    <cellStyle name="Percent 9 2 3 2" xfId="1887" xr:uid="{00000000-0005-0000-0000-0000D3070000}"/>
    <cellStyle name="Percent 9 2 4" xfId="1706" xr:uid="{00000000-0005-0000-0000-0000D4070000}"/>
    <cellStyle name="Percent 9 3" xfId="1037" xr:uid="{00000000-0005-0000-0000-0000D5070000}"/>
    <cellStyle name="Percent 9 3 2" xfId="1953" xr:uid="{00000000-0005-0000-0000-0000D6070000}"/>
    <cellStyle name="Percent 9 4" xfId="1038" xr:uid="{00000000-0005-0000-0000-0000D7070000}"/>
    <cellStyle name="Percent 9 4 2" xfId="1781" xr:uid="{00000000-0005-0000-0000-0000D8070000}"/>
    <cellStyle name="Percent 9 5" xfId="1619" xr:uid="{00000000-0005-0000-0000-0000D9070000}"/>
    <cellStyle name="Proposed" xfId="1039" xr:uid="{00000000-0005-0000-0000-0000DA070000}"/>
    <cellStyle name="Sheet Title" xfId="1040" xr:uid="{00000000-0005-0000-0000-0000DB070000}"/>
    <cellStyle name="STYLE1" xfId="1041" xr:uid="{00000000-0005-0000-0000-0000DC070000}"/>
    <cellStyle name="TextStyle" xfId="1042" xr:uid="{00000000-0005-0000-0000-0000DD070000}"/>
    <cellStyle name="Title" xfId="1046" builtinId="15" customBuiltin="1"/>
    <cellStyle name="Total 2" xfId="1043" xr:uid="{00000000-0005-0000-0000-0000DF070000}"/>
    <cellStyle name="Total 2 2" xfId="1044" xr:uid="{00000000-0005-0000-0000-0000E0070000}"/>
    <cellStyle name="Total 2 2 2" xfId="1045" xr:uid="{00000000-0005-0000-0000-0000E1070000}"/>
    <cellStyle name="Total 3" xfId="1077" xr:uid="{00000000-0005-0000-0000-0000E2070000}"/>
    <cellStyle name="Warning Text 2" xfId="1075" xr:uid="{00000000-0005-0000-0000-0000E3070000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-server3\dal_data1\85180\0401\SS99\C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PORS_Val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3013\2011\VAL\Val_Fi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KRS\AMEM\ActiveReplicationResul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JSRS_Val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KRS_Val16_NewAssumptions_UPDAT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462NYC\2012\Report\Fire\NYCFire_Experienc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\2019\GASB\GASB7475\KRS%20GASB7475%20FYE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\2017\Cons\Budget\OPEBSummary_KR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TABLE"/>
      <sheetName val="RND960"/>
      <sheetName val="RND989"/>
      <sheetName val="RND889"/>
      <sheetName val="EXH I"/>
      <sheetName val="EXH II"/>
      <sheetName val="EXH III"/>
      <sheetName val="EXHA"/>
      <sheetName val="EXHB"/>
      <sheetName val="EXHB-AGY"/>
      <sheetName val="SCH1I"/>
      <sheetName val="SCH1M"/>
      <sheetName val="SCH1S"/>
      <sheetName val="SCH1R"/>
      <sheetName val="SCH1D"/>
      <sheetName val="SCH1E"/>
      <sheetName val="SCH 2"/>
      <sheetName val="SCH3"/>
      <sheetName val="N"/>
      <sheetName val="TRSNEWS"/>
      <sheetName val="TRSNEWS (2)"/>
      <sheetName val="Sheet1"/>
      <sheetName val="SCH1B"/>
      <sheetName val="SCH4 "/>
      <sheetName val="SCH 5"/>
      <sheetName val="SCH6"/>
      <sheetName val="EXHB-AGY (2)"/>
      <sheetName val="EXHC"/>
      <sheetName val="Module2"/>
      <sheetName val="TRSNEWS 960"/>
      <sheetName val="TRSNEWS 9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SheetOutputTable"/>
      <sheetName val="Docvariables"/>
      <sheetName val="Input Active"/>
      <sheetName val="Input Retiree"/>
      <sheetName val="INPUT Assets"/>
      <sheetName val="INPUT-AgeSvcRaw"/>
      <sheetName val="RTW Analysis"/>
      <sheetName val="Main"/>
      <sheetName val="GainLoss"/>
      <sheetName val="GALO"/>
      <sheetName val="GainLoss_UALBase"/>
      <sheetName val="GainLoss Exhibit"/>
      <sheetName val="Exec Summ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Input RTW"/>
      <sheetName val="T14"/>
      <sheetName val="T15"/>
      <sheetName val="T16"/>
      <sheetName val="T17"/>
      <sheetName val="T17A"/>
      <sheetName val="T18"/>
      <sheetName val="T19"/>
      <sheetName val="Chart Fund% Page 5"/>
      <sheetName val="Chart AVA vs AAL Page 5"/>
      <sheetName val="Chart AVA vs MVA Page 6"/>
      <sheetName val="PORS - PostRet Qx"/>
      <sheetName val="PORS - PreRet Qx"/>
      <sheetName val="PORS -Hx"/>
      <sheetName val="PORS - Wx - Service Based"/>
      <sheetName val="PORS - Rx - Age Based"/>
      <sheetName val="PORS - Rx - Service Based"/>
      <sheetName val="PORS - Salary"/>
      <sheetName val="Sheet2"/>
    </sheetNames>
    <sheetDataSet>
      <sheetData sheetId="0"/>
      <sheetData sheetId="1">
        <row r="6">
          <cell r="B6">
            <v>40725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B8">
            <v>41091</v>
          </cell>
        </row>
        <row r="26">
          <cell r="B26">
            <v>971100758.26999605</v>
          </cell>
        </row>
        <row r="50">
          <cell r="B50">
            <v>227747206</v>
          </cell>
        </row>
        <row r="54">
          <cell r="B54">
            <v>42234407</v>
          </cell>
        </row>
        <row r="58">
          <cell r="B58">
            <v>13947492</v>
          </cell>
        </row>
        <row r="61">
          <cell r="B61">
            <v>19537127.545674998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SheetOutputTable"/>
      <sheetName val="Mergefields"/>
      <sheetName val="1"/>
      <sheetName val="1a"/>
      <sheetName val="Print Macro"/>
      <sheetName val="Input AMEM8"/>
      <sheetName val="Input RBVal"/>
      <sheetName val="MAIN"/>
      <sheetName val="Avg Age-Svc"/>
      <sheetName val="EXHI"/>
      <sheetName val="EXHII"/>
      <sheetName val="SCH1R"/>
      <sheetName val="Exec Summ"/>
      <sheetName val="T1"/>
      <sheetName val="T2"/>
      <sheetName val="T3"/>
      <sheetName val="T4"/>
      <sheetName val="T5"/>
      <sheetName val="T6"/>
      <sheetName val="T7"/>
      <sheetName val="T8a"/>
      <sheetName val="T8b"/>
      <sheetName val="T9"/>
      <sheetName val="T10"/>
      <sheetName val="T11"/>
      <sheetName val="T12"/>
      <sheetName val="T13"/>
      <sheetName val="T14a"/>
      <sheetName val="T14b"/>
      <sheetName val="T14c"/>
      <sheetName val="T15"/>
      <sheetName val="T16"/>
      <sheetName val="T17"/>
      <sheetName val="T18"/>
      <sheetName val="T19"/>
      <sheetName val="T20"/>
      <sheetName val="Age Svc Input"/>
      <sheetName val="DROP_PLS"/>
      <sheetName val="calculations"/>
      <sheetName val="Investment Returns"/>
      <sheetName val="GainsLosses"/>
      <sheetName val="gainloss"/>
      <sheetName val="funded ratio in survey"/>
      <sheetName val="T4a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D1">
            <v>0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D_Data"/>
      <sheetName val="DocVariables"/>
      <sheetName val="ActPRN Haz"/>
      <sheetName val="ActPRN NH"/>
      <sheetName val="ExecutiveSummary SPRS"/>
      <sheetName val="AL SPRS"/>
      <sheetName val="NC SPRS"/>
      <sheetName val="PVB PSRS"/>
      <sheetName val="ARC"/>
      <sheetName val="ExecutiveSummary KERS"/>
      <sheetName val="AL KERS"/>
      <sheetName val="NC KERS"/>
      <sheetName val="PVB KERS"/>
      <sheetName val="ExecutiveSummary CERS"/>
      <sheetName val="AL CERS"/>
      <sheetName val="NC CERS"/>
      <sheetName val="PVB CERS"/>
      <sheetName val="Replication_Summary"/>
      <sheetName val="GainLoss"/>
      <sheetName val="GainLossByType"/>
      <sheetName val="Assets1"/>
      <sheetName val="Assets2"/>
      <sheetName val="AVA"/>
      <sheetName val="AssetHistory"/>
      <sheetName val="FRSummary"/>
      <sheetName val="ContribSummary"/>
      <sheetName val="DataSummary"/>
      <sheetName val="Recon"/>
      <sheetName val="NewRet"/>
      <sheetName val="RetByType"/>
      <sheetName val="RetByTypeInput"/>
      <sheetName val="NewRetByAmount"/>
      <sheetName val="AgeSvc"/>
      <sheetName val="AgeSvc_Sal"/>
      <sheetName val="ActHist"/>
      <sheetName val="SummDV"/>
      <sheetName val="SummRet"/>
      <sheetName val="ProjBenPmt10Yr"/>
      <sheetName val="HistoryOfRefunds"/>
      <sheetName val="FundingProgress"/>
      <sheetName val="SolvencyTest"/>
      <sheetName val="GASB_ERContrib"/>
      <sheetName val="NPO"/>
      <sheetName val="Notes"/>
      <sheetName val="Ret"/>
      <sheetName val="Term"/>
      <sheetName val="Dis"/>
      <sheetName val="Qx"/>
      <sheetName val="Sal"/>
      <sheetName val="OptForms"/>
      <sheetName val="SuppStudy"/>
      <sheetName val="Inputs"/>
      <sheetName val="APB"/>
      <sheetName val="Sheet1"/>
    </sheetNames>
    <sheetDataSet>
      <sheetData sheetId="0"/>
      <sheetData sheetId="1">
        <row r="2">
          <cell r="B2" t="str">
            <v>Kentucky Retirement Systems (KRS)</v>
          </cell>
        </row>
        <row r="10">
          <cell r="B10">
            <v>320904267</v>
          </cell>
        </row>
        <row r="11">
          <cell r="B11">
            <v>312384696</v>
          </cell>
        </row>
        <row r="12">
          <cell r="B12">
            <v>314417000</v>
          </cell>
        </row>
        <row r="13">
          <cell r="B13">
            <v>298574600</v>
          </cell>
        </row>
        <row r="15">
          <cell r="B15" t="e">
            <v>#REF!</v>
          </cell>
        </row>
        <row r="16">
          <cell r="B16">
            <v>368083104</v>
          </cell>
        </row>
        <row r="18">
          <cell r="B18">
            <v>45551469.359999999</v>
          </cell>
        </row>
        <row r="19">
          <cell r="B19" t="e">
            <v>#REF!</v>
          </cell>
        </row>
      </sheetData>
      <sheetData sheetId="2">
        <row r="3">
          <cell r="G3">
            <v>908</v>
          </cell>
        </row>
      </sheetData>
      <sheetData sheetId="3">
        <row r="3">
          <cell r="G3">
            <v>37779</v>
          </cell>
        </row>
      </sheetData>
      <sheetData sheetId="4">
        <row r="30">
          <cell r="I30">
            <v>45551469.359999999</v>
          </cell>
        </row>
      </sheetData>
      <sheetData sheetId="5">
        <row r="19">
          <cell r="H19">
            <v>140109.65</v>
          </cell>
        </row>
      </sheetData>
      <sheetData sheetId="6">
        <row r="19">
          <cell r="H19">
            <v>0.17630367000000002</v>
          </cell>
        </row>
      </sheetData>
      <sheetData sheetId="7">
        <row r="19">
          <cell r="H19">
            <v>211540.04500000001</v>
          </cell>
        </row>
      </sheetData>
      <sheetData sheetId="8"/>
      <sheetData sheetId="9">
        <row r="30">
          <cell r="I30">
            <v>1529248873.19998</v>
          </cell>
        </row>
      </sheetData>
      <sheetData sheetId="10">
        <row r="19">
          <cell r="H19">
            <v>3277864.6169999996</v>
          </cell>
        </row>
      </sheetData>
      <sheetData sheetId="11">
        <row r="19">
          <cell r="H19">
            <v>8.9579389999999995E-2</v>
          </cell>
        </row>
      </sheetData>
      <sheetData sheetId="12">
        <row r="19">
          <cell r="H19">
            <v>4451377.26</v>
          </cell>
        </row>
      </sheetData>
      <sheetData sheetId="13">
        <row r="30">
          <cell r="I30">
            <v>2352762093.959981</v>
          </cell>
        </row>
      </sheetData>
      <sheetData sheetId="14">
        <row r="19">
          <cell r="H19">
            <v>4300319.3130000001</v>
          </cell>
        </row>
      </sheetData>
      <sheetData sheetId="15">
        <row r="19">
          <cell r="H19">
            <v>7.7774229999999986E-2</v>
          </cell>
        </row>
      </sheetData>
      <sheetData sheetId="16">
        <row r="19">
          <cell r="H19">
            <v>5774343.6380000003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SheetOutputTable"/>
      <sheetName val="Main"/>
      <sheetName val="Active Input"/>
      <sheetName val="Ret and Other Inputs"/>
      <sheetName val="VT Input"/>
      <sheetName val="INPUT Assets"/>
      <sheetName val="INPUT-AgeSvcRaw"/>
      <sheetName val="INPUT - Benefit Amounts"/>
      <sheetName val="RTW Analysis"/>
      <sheetName val="GainLoss"/>
      <sheetName val="Exec Summ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Chart Fund% Page 5"/>
      <sheetName val="Chart AVA vs AAL Page 5"/>
      <sheetName val="Chart AVA vs MVA Page 6"/>
    </sheetNames>
    <sheetDataSet>
      <sheetData sheetId="0"/>
      <sheetData sheetId="1">
        <row r="8">
          <cell r="B8" t="str">
            <v>South Carolina JSRS</v>
          </cell>
        </row>
        <row r="9">
          <cell r="B9">
            <v>3285</v>
          </cell>
        </row>
        <row r="10">
          <cell r="B10" t="str">
            <v>SC</v>
          </cell>
        </row>
        <row r="13">
          <cell r="B13" t="str">
            <v>Judges</v>
          </cell>
        </row>
        <row r="14">
          <cell r="B14" t="str">
            <v>EAN</v>
          </cell>
        </row>
        <row r="31">
          <cell r="B31" t="str">
            <v>C</v>
          </cell>
        </row>
        <row r="32">
          <cell r="B32">
            <v>0.03</v>
          </cell>
        </row>
        <row r="33">
          <cell r="B33" t="str">
            <v>AUTO</v>
          </cell>
        </row>
        <row r="34">
          <cell r="B3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(2)"/>
      <sheetName val="FinancingSheetOutputTable"/>
      <sheetName val="DocVariable"/>
      <sheetName val="STMT of NP"/>
      <sheetName val="CHG in NP-PEN"/>
      <sheetName val="INPUT Assets"/>
      <sheetName val="ActPRN Haz"/>
      <sheetName val="ActPRN NH"/>
      <sheetName val="Input Active"/>
      <sheetName val="RBPrnFiles"/>
      <sheetName val="Input Retiree"/>
      <sheetName val="Input TERI_RTW"/>
      <sheetName val="INPUT-AgeSvcRaw"/>
      <sheetName val="RTW Analysis"/>
      <sheetName val="GainLoss_UALBase"/>
      <sheetName val="GainLoss Exhibit"/>
      <sheetName val="GALO"/>
      <sheetName val="GainLoss"/>
      <sheetName val="Main"/>
      <sheetName val="Budget"/>
      <sheetName val="CERS Exhibit"/>
      <sheetName val="Admin Expenses"/>
      <sheetName val="Exec Summ"/>
      <sheetName val="T1"/>
      <sheetName val="T2"/>
      <sheetName val="T3"/>
      <sheetName val="T4"/>
      <sheetName val="T5"/>
      <sheetName val="T6"/>
      <sheetName val="T7"/>
      <sheetName val="AVA.KERSNH"/>
      <sheetName val="AVA.KERSHz"/>
      <sheetName val="AVA.CERSNH"/>
      <sheetName val="AVA.CERSHz"/>
      <sheetName val="AVA.SPRS"/>
      <sheetName val="T8"/>
      <sheetName val="T8 (2)"/>
      <sheetName val="T9"/>
      <sheetName val="T10"/>
      <sheetName val="T10B"/>
      <sheetName val="T11"/>
      <sheetName val="T12"/>
      <sheetName val="T13"/>
      <sheetName val="T14"/>
      <sheetName val="T15"/>
      <sheetName val="T16"/>
      <sheetName val="T17"/>
      <sheetName val="T17A"/>
      <sheetName val="T18"/>
      <sheetName val="T19"/>
      <sheetName val="T18A(Gender)"/>
      <sheetName val="T20"/>
      <sheetName val="Chart Fund% Page 5"/>
      <sheetName val="Chart AVA vs AAL Page 5"/>
      <sheetName val="Chart AVA vs MVA Page 6"/>
      <sheetName val="SCRS - PostRet Qx"/>
      <sheetName val="SCRS - PreRet Qx"/>
      <sheetName val="SCRS -Hx"/>
      <sheetName val="SCRS - Wx - TCH_M"/>
      <sheetName val="SCRS - Wx - TCH_F"/>
      <sheetName val="SCRS -Wx - GEN_M"/>
      <sheetName val="SCRS -Wx - GEN_F"/>
      <sheetName val="SCRS - Rx - Age Based"/>
      <sheetName val="SCRS - Rx - Service Based"/>
      <sheetName val="SCRS - Salary"/>
      <sheetName val="Sheet1"/>
    </sheetNames>
    <sheetDataSet>
      <sheetData sheetId="0"/>
      <sheetData sheetId="1"/>
      <sheetData sheetId="2">
        <row r="5">
          <cell r="B5">
            <v>42552</v>
          </cell>
        </row>
        <row r="6">
          <cell r="B6">
            <v>42186</v>
          </cell>
        </row>
        <row r="7">
          <cell r="B7">
            <v>2016</v>
          </cell>
        </row>
        <row r="9">
          <cell r="B9">
            <v>0.03</v>
          </cell>
        </row>
        <row r="20">
          <cell r="B20">
            <v>0.57975660850820421</v>
          </cell>
        </row>
        <row r="25">
          <cell r="B25">
            <v>27365921000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13309386419.282913</v>
          </cell>
        </row>
        <row r="35">
          <cell r="B35">
            <v>0</v>
          </cell>
        </row>
        <row r="38">
          <cell r="B38">
            <v>17093759121.643616</v>
          </cell>
        </row>
        <row r="45">
          <cell r="B45">
            <v>0</v>
          </cell>
        </row>
        <row r="52">
          <cell r="B52">
            <v>7447442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42552</v>
          </cell>
          <cell r="H3">
            <v>42186</v>
          </cell>
        </row>
        <row r="9">
          <cell r="B9">
            <v>5.2499999999999998E-2</v>
          </cell>
        </row>
        <row r="13">
          <cell r="B13">
            <v>0.05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Fields"/>
      <sheetName val="BasicInformation"/>
      <sheetName val="XMLRet2Yr"/>
      <sheetName val="XMLRet10Yr"/>
      <sheetName val="XMLAct2Yr"/>
      <sheetName val="XMLAct10Yr"/>
      <sheetName val="XMLAct2YrWTC"/>
      <sheetName val="XMLAct10YrWTC"/>
      <sheetName val="XMLSal2Yr"/>
      <sheetName val="XMLSal10Yr"/>
      <sheetName val="XMLOT2Yr"/>
      <sheetName val="XMLOT10Yr"/>
      <sheetName val="XMLOT2YrRet"/>
      <sheetName val="XMLOT10YrRet"/>
      <sheetName val="XMLOT2YrDis"/>
      <sheetName val="XMLOT10YrDis"/>
      <sheetName val="LogDecrements"/>
      <sheetName val="Overview"/>
      <sheetName val="RetMort"/>
      <sheetName val="Withdrawal"/>
      <sheetName val="Retirement"/>
      <sheetName val="ActMort"/>
      <sheetName val="Disability"/>
      <sheetName val="Salary"/>
      <sheetName val="Overtime"/>
      <sheetName val="SelUltWxRaw"/>
      <sheetName val="Salary Work"/>
      <sheetName val="Rate development"/>
      <sheetName val="Rate development 2 year"/>
      <sheetName val="SalAnalysis"/>
      <sheetName val="Sw M&amp;F 10"/>
      <sheetName val="Sw M&amp;F 02"/>
      <sheetName val="Sw Male"/>
      <sheetName val="Sw Female"/>
      <sheetName val="Hx Ord M&amp;F 02"/>
      <sheetName val="Hx Ord M&amp;F 10"/>
      <sheetName val="Hx Ord Male"/>
      <sheetName val="Hx Ord Female"/>
      <sheetName val="Hx Duty M&amp;F 02"/>
      <sheetName val="Hx Duty M&amp;F 10"/>
      <sheetName val="Hx Duty Male"/>
      <sheetName val="Hx Duty Female"/>
      <sheetName val="Qx Pre M&amp;F 02"/>
      <sheetName val="Qx Pre Male 02"/>
      <sheetName val="Qx Pre Female 02"/>
      <sheetName val="Qx Pre M&amp;F 10"/>
      <sheetName val="Qx Pre Male 10"/>
      <sheetName val="Qx Pre Female 10"/>
      <sheetName val="Qx Pre Acc M&amp;F 02"/>
      <sheetName val="Qx Pre Acc Male 02"/>
      <sheetName val="Qx Pre Acc Female 02"/>
      <sheetName val="Qx Pre Acc M&amp;F 10"/>
      <sheetName val="Qx Pre Acc Male 10"/>
      <sheetName val="Qx Pre Acc Female 10"/>
      <sheetName val="Rx Age Based Only - M&amp;F 2Yr"/>
      <sheetName val="Rx Age Based Only - M&amp;F 10Yr"/>
      <sheetName val="Rx Male - Age Based"/>
      <sheetName val="Rx Female - Age Based"/>
      <sheetName val="AgeServVal"/>
      <sheetName val="AgeServDec"/>
      <sheetName val="Sx &amp; Sb"/>
      <sheetName val="Wx &amp; Sw"/>
      <sheetName val="Rx"/>
      <sheetName val="ERx"/>
      <sheetName val="Hx"/>
      <sheetName val="QxA"/>
      <sheetName val="QxR"/>
      <sheetName val="Rx Age Based Only - 1st Elig 02"/>
      <sheetName val="Rx Age Based Only - 2nd Elig 02"/>
      <sheetName val="Rx Age Based Only - Ultimate 02"/>
      <sheetName val="Rx Age Based Only - 1st Elig 10"/>
      <sheetName val="Rx Age Based Only - 2nd Elig 10"/>
      <sheetName val="Rx Age Based Only - Ultimate 10"/>
      <sheetName val="DutyDisActual"/>
      <sheetName val="Active Qx T12 NoWTC"/>
      <sheetName val="Active Qx T12 WTC"/>
      <sheetName val="Active Qx T3"/>
      <sheetName val="Salary Scale"/>
      <sheetName val="Overtime (2)"/>
      <sheetName val="Withdraw Qx"/>
      <sheetName val="FAS Adjustment Factors"/>
      <sheetName val="Proposed 2012 Retire Qx"/>
      <sheetName val="Salary (2)"/>
    </sheetNames>
    <sheetDataSet>
      <sheetData sheetId="0">
        <row r="8">
          <cell r="A8" t="str">
            <v>NEW YORK FIRE DEPARTMENT PENSION FUND</v>
          </cell>
        </row>
        <row r="9">
          <cell r="A9" t="str">
            <v xml:space="preserve">2-YEAR PERIOD ENDING 6/30/2011 </v>
          </cell>
        </row>
        <row r="10">
          <cell r="A10" t="str">
            <v xml:space="preserve">10-YEAR PERIOD ENDING 6/30/2011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B8" t="str">
            <v>2002ex</v>
          </cell>
          <cell r="C8">
            <v>2902</v>
          </cell>
          <cell r="D8">
            <v>0</v>
          </cell>
          <cell r="E8">
            <v>6605</v>
          </cell>
          <cell r="F8">
            <v>11325</v>
          </cell>
          <cell r="G8">
            <v>11325</v>
          </cell>
          <cell r="H8">
            <v>11325</v>
          </cell>
          <cell r="I8">
            <v>11325</v>
          </cell>
          <cell r="J8">
            <v>1843</v>
          </cell>
          <cell r="K8">
            <v>56650</v>
          </cell>
        </row>
        <row r="9">
          <cell r="B9" t="e">
            <v>#VALUE!</v>
          </cell>
          <cell r="C9" t="str">
            <v>-----------------------------------------------------------------------------------------------------------------------------------------</v>
          </cell>
        </row>
        <row r="10">
          <cell r="B10" t="str">
            <v>2003ex</v>
          </cell>
          <cell r="C10">
            <v>2757</v>
          </cell>
          <cell r="D10">
            <v>0</v>
          </cell>
          <cell r="E10">
            <v>6085</v>
          </cell>
          <cell r="F10">
            <v>11296</v>
          </cell>
          <cell r="G10">
            <v>11296</v>
          </cell>
          <cell r="H10">
            <v>11296</v>
          </cell>
          <cell r="I10">
            <v>11296</v>
          </cell>
          <cell r="J10">
            <v>2470</v>
          </cell>
          <cell r="K10">
            <v>56496</v>
          </cell>
        </row>
        <row r="11">
          <cell r="B11" t="e">
            <v>#VALUE!</v>
          </cell>
          <cell r="C11" t="str">
            <v>-----------------------------------------------------------------------------------------------------------------------------------------</v>
          </cell>
        </row>
        <row r="12">
          <cell r="B12" t="str">
            <v>2004ex</v>
          </cell>
          <cell r="C12">
            <v>2217</v>
          </cell>
          <cell r="D12">
            <v>0</v>
          </cell>
          <cell r="E12">
            <v>5907</v>
          </cell>
          <cell r="F12">
            <v>10899</v>
          </cell>
          <cell r="G12">
            <v>10899</v>
          </cell>
          <cell r="H12">
            <v>10899</v>
          </cell>
          <cell r="I12">
            <v>10899</v>
          </cell>
          <cell r="J12">
            <v>2782</v>
          </cell>
          <cell r="K12">
            <v>54502</v>
          </cell>
        </row>
        <row r="13">
          <cell r="B13" t="e">
            <v>#VALUE!</v>
          </cell>
          <cell r="C13" t="str">
            <v>-----------------------------------------------------------------------------------------------------------------------------------------</v>
          </cell>
        </row>
        <row r="14">
          <cell r="B14" t="str">
            <v>2005ex</v>
          </cell>
          <cell r="C14">
            <v>2284</v>
          </cell>
          <cell r="D14">
            <v>0</v>
          </cell>
          <cell r="E14">
            <v>5946</v>
          </cell>
          <cell r="F14">
            <v>11321</v>
          </cell>
          <cell r="G14">
            <v>11321</v>
          </cell>
          <cell r="H14">
            <v>11321</v>
          </cell>
          <cell r="I14">
            <v>11321</v>
          </cell>
          <cell r="J14">
            <v>3104</v>
          </cell>
          <cell r="K14">
            <v>56618</v>
          </cell>
        </row>
        <row r="15">
          <cell r="B15" t="e">
            <v>#VALUE!</v>
          </cell>
          <cell r="C15" t="str">
            <v>-----------------------------------------------------------------------------------------------------------------------------------------</v>
          </cell>
        </row>
        <row r="16">
          <cell r="B16" t="str">
            <v>2006ex</v>
          </cell>
          <cell r="C16">
            <v>2411</v>
          </cell>
          <cell r="D16">
            <v>0</v>
          </cell>
          <cell r="E16">
            <v>5751</v>
          </cell>
          <cell r="F16">
            <v>11485</v>
          </cell>
          <cell r="G16">
            <v>11485</v>
          </cell>
          <cell r="H16">
            <v>11485</v>
          </cell>
          <cell r="I16">
            <v>11485</v>
          </cell>
          <cell r="J16">
            <v>3343</v>
          </cell>
          <cell r="K16">
            <v>57445</v>
          </cell>
        </row>
        <row r="17">
          <cell r="B17" t="e">
            <v>#VALUE!</v>
          </cell>
          <cell r="C17" t="str">
            <v>-----------------------------------------------------------------------------------------------------------------------------------------</v>
          </cell>
        </row>
        <row r="18">
          <cell r="B18" t="str">
            <v>2007ex</v>
          </cell>
          <cell r="C18">
            <v>2344</v>
          </cell>
          <cell r="D18">
            <v>0</v>
          </cell>
          <cell r="E18">
            <v>5925</v>
          </cell>
          <cell r="F18">
            <v>11589</v>
          </cell>
          <cell r="G18">
            <v>11589</v>
          </cell>
          <cell r="H18">
            <v>11589</v>
          </cell>
          <cell r="I18">
            <v>11589</v>
          </cell>
          <cell r="J18">
            <v>3335</v>
          </cell>
          <cell r="K18">
            <v>57960</v>
          </cell>
        </row>
        <row r="19">
          <cell r="B19" t="e">
            <v>#VALUE!</v>
          </cell>
          <cell r="C19" t="str">
            <v>-----------------------------------------------------------------------------------------------------------------------------------------</v>
          </cell>
        </row>
        <row r="20">
          <cell r="B20" t="str">
            <v>2008ex</v>
          </cell>
          <cell r="C20">
            <v>2292</v>
          </cell>
          <cell r="D20">
            <v>0</v>
          </cell>
          <cell r="E20">
            <v>6197</v>
          </cell>
          <cell r="F20">
            <v>11265</v>
          </cell>
          <cell r="G20">
            <v>11265</v>
          </cell>
          <cell r="H20">
            <v>11265</v>
          </cell>
          <cell r="I20">
            <v>11265</v>
          </cell>
          <cell r="J20">
            <v>2788</v>
          </cell>
          <cell r="K20">
            <v>56337</v>
          </cell>
        </row>
        <row r="21">
          <cell r="B21" t="e">
            <v>#VALUE!</v>
          </cell>
          <cell r="C21" t="str">
            <v>-----------------------------------------------------------------------------------------------------------------------------------------</v>
          </cell>
        </row>
        <row r="22">
          <cell r="B22" t="str">
            <v>2009ex</v>
          </cell>
          <cell r="C22">
            <v>2217</v>
          </cell>
          <cell r="D22">
            <v>0</v>
          </cell>
          <cell r="E22">
            <v>6567</v>
          </cell>
          <cell r="F22">
            <v>11610</v>
          </cell>
          <cell r="G22">
            <v>11610</v>
          </cell>
          <cell r="H22">
            <v>11610</v>
          </cell>
          <cell r="I22">
            <v>11610</v>
          </cell>
          <cell r="J22">
            <v>2838</v>
          </cell>
          <cell r="K22">
            <v>58062</v>
          </cell>
        </row>
        <row r="23">
          <cell r="B23" t="e">
            <v>#VALUE!</v>
          </cell>
          <cell r="C23" t="str">
            <v>-----------------------------------------------------------------------------------------------------------------------------------------</v>
          </cell>
        </row>
        <row r="24">
          <cell r="B24" t="str">
            <v>2010ex</v>
          </cell>
          <cell r="C24">
            <v>2234</v>
          </cell>
          <cell r="D24">
            <v>0</v>
          </cell>
          <cell r="E24">
            <v>6909</v>
          </cell>
          <cell r="F24">
            <v>11510</v>
          </cell>
          <cell r="G24">
            <v>11510</v>
          </cell>
          <cell r="H24">
            <v>11510</v>
          </cell>
          <cell r="I24">
            <v>11510</v>
          </cell>
          <cell r="J24">
            <v>2385</v>
          </cell>
          <cell r="K24">
            <v>57568</v>
          </cell>
        </row>
        <row r="25">
          <cell r="B25" t="e">
            <v>#VALUE!</v>
          </cell>
          <cell r="C25" t="str">
            <v>-----------------------------------------------------------------------------------------------------------------------------------------</v>
          </cell>
        </row>
        <row r="26">
          <cell r="B26" t="str">
            <v>2011ex</v>
          </cell>
          <cell r="C26">
            <v>2509</v>
          </cell>
          <cell r="D26">
            <v>0</v>
          </cell>
          <cell r="E26">
            <v>7119</v>
          </cell>
          <cell r="F26">
            <v>11069</v>
          </cell>
          <cell r="G26">
            <v>11069</v>
          </cell>
          <cell r="H26">
            <v>11069</v>
          </cell>
          <cell r="I26">
            <v>11069</v>
          </cell>
          <cell r="J26">
            <v>1538</v>
          </cell>
          <cell r="K26">
            <v>55442</v>
          </cell>
        </row>
        <row r="27">
          <cell r="B27">
            <v>0</v>
          </cell>
          <cell r="C27" t="str">
            <v>-----------------------------------------------------------------------------------------------------------------------------------------</v>
          </cell>
        </row>
        <row r="28">
          <cell r="B28">
            <v>0</v>
          </cell>
          <cell r="C28">
            <v>24167</v>
          </cell>
          <cell r="D28">
            <v>0</v>
          </cell>
          <cell r="E28">
            <v>63011</v>
          </cell>
          <cell r="F28">
            <v>113369</v>
          </cell>
          <cell r="G28">
            <v>113369</v>
          </cell>
          <cell r="H28">
            <v>113369</v>
          </cell>
          <cell r="I28">
            <v>113369</v>
          </cell>
          <cell r="J28">
            <v>26426</v>
          </cell>
          <cell r="K28">
            <v>567080</v>
          </cell>
        </row>
        <row r="29">
          <cell r="B29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  <cell r="C33" t="str">
            <v xml:space="preserve"> 1 - NORM RET  </v>
          </cell>
          <cell r="D33" t="str">
            <v xml:space="preserve"> 2 - EARLY RET </v>
          </cell>
          <cell r="E33" t="str">
            <v xml:space="preserve"> 3 - TERM VEST </v>
          </cell>
          <cell r="F33" t="str">
            <v xml:space="preserve"> 4 - ORD DEATH </v>
          </cell>
          <cell r="G33" t="str">
            <v xml:space="preserve"> 5 - DTY DEATH </v>
          </cell>
          <cell r="H33" t="str">
            <v xml:space="preserve"> 6 - ORD DISAB </v>
          </cell>
          <cell r="I33" t="str">
            <v xml:space="preserve"> 7 - DTY DISAB </v>
          </cell>
          <cell r="J33" t="str">
            <v xml:space="preserve"> 8 - REFUNDS   </v>
          </cell>
          <cell r="K33" t="str">
            <v xml:space="preserve">     TOTAL     </v>
          </cell>
        </row>
        <row r="34">
          <cell r="B34">
            <v>0</v>
          </cell>
        </row>
        <row r="35">
          <cell r="B35" t="str">
            <v>2002ac</v>
          </cell>
          <cell r="C35">
            <v>255</v>
          </cell>
          <cell r="D35">
            <v>0</v>
          </cell>
          <cell r="E35">
            <v>11</v>
          </cell>
          <cell r="F35">
            <v>1</v>
          </cell>
          <cell r="G35">
            <v>343</v>
          </cell>
          <cell r="H35">
            <v>26</v>
          </cell>
          <cell r="I35">
            <v>497</v>
          </cell>
          <cell r="J35">
            <v>0</v>
          </cell>
          <cell r="K35">
            <v>1098</v>
          </cell>
        </row>
        <row r="36">
          <cell r="B36" t="e">
            <v>#VALUE!</v>
          </cell>
          <cell r="C36" t="str">
            <v>--------------------------------------------------------------------------------------------------------------------------------------</v>
          </cell>
        </row>
        <row r="37">
          <cell r="B37" t="str">
            <v>2003ac</v>
          </cell>
          <cell r="C37">
            <v>484</v>
          </cell>
          <cell r="D37">
            <v>0</v>
          </cell>
          <cell r="E37">
            <v>23</v>
          </cell>
          <cell r="F37">
            <v>1</v>
          </cell>
          <cell r="G37">
            <v>1</v>
          </cell>
          <cell r="H37">
            <v>29</v>
          </cell>
          <cell r="I37">
            <v>749</v>
          </cell>
          <cell r="J37">
            <v>0</v>
          </cell>
          <cell r="K37">
            <v>1287</v>
          </cell>
        </row>
        <row r="38">
          <cell r="B38" t="e">
            <v>#VALUE!</v>
          </cell>
          <cell r="C38" t="str">
            <v>--------------------------------------------------------------------------------------------------------------------------------------</v>
          </cell>
        </row>
        <row r="39">
          <cell r="B39" t="str">
            <v>2004ac</v>
          </cell>
          <cell r="C39">
            <v>147</v>
          </cell>
          <cell r="D39">
            <v>0</v>
          </cell>
          <cell r="E39">
            <v>35</v>
          </cell>
          <cell r="F39">
            <v>3</v>
          </cell>
          <cell r="G39">
            <v>6</v>
          </cell>
          <cell r="H39">
            <v>5</v>
          </cell>
          <cell r="I39">
            <v>366</v>
          </cell>
          <cell r="J39">
            <v>0</v>
          </cell>
          <cell r="K39">
            <v>562</v>
          </cell>
        </row>
        <row r="40">
          <cell r="B40" t="e">
            <v>#VALUE!</v>
          </cell>
          <cell r="C40" t="str">
            <v>--------------------------------------------------------------------------------------------------------------------------------------</v>
          </cell>
        </row>
        <row r="41">
          <cell r="B41" t="str">
            <v>2005ac</v>
          </cell>
          <cell r="C41">
            <v>106</v>
          </cell>
          <cell r="D41">
            <v>0</v>
          </cell>
          <cell r="E41">
            <v>59</v>
          </cell>
          <cell r="F41">
            <v>4</v>
          </cell>
          <cell r="G41">
            <v>4</v>
          </cell>
          <cell r="H41">
            <v>2</v>
          </cell>
          <cell r="I41">
            <v>435</v>
          </cell>
          <cell r="J41">
            <v>0</v>
          </cell>
          <cell r="K41">
            <v>610</v>
          </cell>
        </row>
        <row r="42">
          <cell r="B42" t="e">
            <v>#VALUE!</v>
          </cell>
          <cell r="C42" t="str">
            <v>--------------------------------------------------------------------------------------------------------------------------------------</v>
          </cell>
        </row>
        <row r="43">
          <cell r="B43" t="str">
            <v>2006ac</v>
          </cell>
          <cell r="C43">
            <v>148</v>
          </cell>
          <cell r="D43">
            <v>0</v>
          </cell>
          <cell r="E43">
            <v>0</v>
          </cell>
          <cell r="F43">
            <v>11</v>
          </cell>
          <cell r="G43">
            <v>0</v>
          </cell>
          <cell r="H43">
            <v>3</v>
          </cell>
          <cell r="I43">
            <v>371</v>
          </cell>
          <cell r="J43">
            <v>0</v>
          </cell>
          <cell r="K43">
            <v>533</v>
          </cell>
        </row>
        <row r="44">
          <cell r="B44" t="e">
            <v>#VALUE!</v>
          </cell>
          <cell r="C44" t="str">
            <v>--------------------------------------------------------------------------------------------------------------------------------------</v>
          </cell>
        </row>
        <row r="45">
          <cell r="B45" t="str">
            <v>2007ac</v>
          </cell>
          <cell r="C45">
            <v>116</v>
          </cell>
          <cell r="D45">
            <v>0</v>
          </cell>
          <cell r="E45">
            <v>7</v>
          </cell>
          <cell r="F45">
            <v>2</v>
          </cell>
          <cell r="G45">
            <v>4</v>
          </cell>
          <cell r="H45">
            <v>2</v>
          </cell>
          <cell r="I45">
            <v>394</v>
          </cell>
          <cell r="J45">
            <v>0</v>
          </cell>
          <cell r="K45">
            <v>525</v>
          </cell>
        </row>
        <row r="46">
          <cell r="B46" t="e">
            <v>#VALUE!</v>
          </cell>
          <cell r="C46" t="str">
            <v>--------------------------------------------------------------------------------------------------------------------------------------</v>
          </cell>
        </row>
        <row r="47">
          <cell r="B47" t="str">
            <v>2008ac</v>
          </cell>
          <cell r="C47">
            <v>53</v>
          </cell>
          <cell r="D47">
            <v>0</v>
          </cell>
          <cell r="E47">
            <v>2</v>
          </cell>
          <cell r="F47">
            <v>1</v>
          </cell>
          <cell r="G47">
            <v>5</v>
          </cell>
          <cell r="H47">
            <v>5</v>
          </cell>
          <cell r="I47">
            <v>368</v>
          </cell>
          <cell r="J47">
            <v>0</v>
          </cell>
          <cell r="K47">
            <v>434</v>
          </cell>
        </row>
        <row r="48">
          <cell r="B48" t="e">
            <v>#VALUE!</v>
          </cell>
          <cell r="C48" t="str">
            <v>--------------------------------------------------------------------------------------------------------------------------------------</v>
          </cell>
        </row>
        <row r="49">
          <cell r="B49" t="str">
            <v>2009ac</v>
          </cell>
          <cell r="C49">
            <v>41</v>
          </cell>
          <cell r="D49">
            <v>0</v>
          </cell>
          <cell r="E49">
            <v>3</v>
          </cell>
          <cell r="F49">
            <v>1</v>
          </cell>
          <cell r="G49">
            <v>1</v>
          </cell>
          <cell r="H49">
            <v>2</v>
          </cell>
          <cell r="I49">
            <v>330</v>
          </cell>
          <cell r="J49">
            <v>0</v>
          </cell>
          <cell r="K49">
            <v>378</v>
          </cell>
        </row>
        <row r="50">
          <cell r="B50" t="e">
            <v>#VALUE!</v>
          </cell>
          <cell r="C50" t="str">
            <v>--------------------------------------------------------------------------------------------------------------------------------------</v>
          </cell>
        </row>
        <row r="51">
          <cell r="B51" t="str">
            <v>2010ac</v>
          </cell>
          <cell r="C51">
            <v>44</v>
          </cell>
          <cell r="D51">
            <v>0</v>
          </cell>
          <cell r="E51">
            <v>26</v>
          </cell>
          <cell r="F51">
            <v>16</v>
          </cell>
          <cell r="G51">
            <v>5</v>
          </cell>
          <cell r="H51">
            <v>0</v>
          </cell>
          <cell r="I51">
            <v>321</v>
          </cell>
          <cell r="J51">
            <v>0</v>
          </cell>
          <cell r="K51">
            <v>412</v>
          </cell>
        </row>
        <row r="52">
          <cell r="B52" t="e">
            <v>#VALUE!</v>
          </cell>
          <cell r="C52" t="str">
            <v>--------------------------------------------------------------------------------------------------------------------------------------</v>
          </cell>
        </row>
        <row r="53">
          <cell r="B53" t="str">
            <v>2011ac</v>
          </cell>
          <cell r="C53">
            <v>126</v>
          </cell>
          <cell r="D53">
            <v>0</v>
          </cell>
          <cell r="E53">
            <v>21</v>
          </cell>
          <cell r="F53">
            <v>6</v>
          </cell>
          <cell r="G53">
            <v>1</v>
          </cell>
          <cell r="H53">
            <v>0</v>
          </cell>
          <cell r="I53">
            <v>287</v>
          </cell>
          <cell r="J53">
            <v>0</v>
          </cell>
          <cell r="K53">
            <v>441</v>
          </cell>
        </row>
        <row r="54">
          <cell r="B54">
            <v>0</v>
          </cell>
          <cell r="C54" t="str">
            <v>--------------------------------------------------------------------------------------------------------------------------------------</v>
          </cell>
        </row>
        <row r="55">
          <cell r="B55">
            <v>0</v>
          </cell>
          <cell r="C55">
            <v>1520</v>
          </cell>
          <cell r="D55">
            <v>0</v>
          </cell>
          <cell r="E55">
            <v>187</v>
          </cell>
          <cell r="F55">
            <v>46</v>
          </cell>
          <cell r="G55">
            <v>335</v>
          </cell>
          <cell r="H55">
            <v>74</v>
          </cell>
          <cell r="I55">
            <v>4118</v>
          </cell>
          <cell r="J55">
            <v>0</v>
          </cell>
          <cell r="K55">
            <v>6280</v>
          </cell>
        </row>
        <row r="57">
          <cell r="B57">
            <v>0</v>
          </cell>
        </row>
        <row r="59">
          <cell r="B59">
            <v>0</v>
          </cell>
          <cell r="C59" t="str">
            <v xml:space="preserve"> 1 - NORM RET  </v>
          </cell>
          <cell r="D59" t="str">
            <v xml:space="preserve"> 2 - EARLY RET </v>
          </cell>
          <cell r="E59" t="str">
            <v xml:space="preserve"> 3 - TERM VEST </v>
          </cell>
          <cell r="F59" t="str">
            <v xml:space="preserve"> 4 - ORD DEATH </v>
          </cell>
          <cell r="G59" t="str">
            <v xml:space="preserve"> 5 - DTY DEATH </v>
          </cell>
          <cell r="H59" t="str">
            <v xml:space="preserve"> 6 - ORD DISAB </v>
          </cell>
          <cell r="I59" t="str">
            <v xml:space="preserve"> 7 - DTY DISAB </v>
          </cell>
          <cell r="J59" t="str">
            <v xml:space="preserve"> 8 - REFUNDS   </v>
          </cell>
          <cell r="K59" t="str">
            <v xml:space="preserve">     TOTAL     </v>
          </cell>
        </row>
        <row r="60">
          <cell r="B60">
            <v>0</v>
          </cell>
        </row>
        <row r="61">
          <cell r="B61" t="str">
            <v>2002ee</v>
          </cell>
          <cell r="C61">
            <v>198.42</v>
          </cell>
          <cell r="D61">
            <v>0</v>
          </cell>
          <cell r="E61">
            <v>12.39</v>
          </cell>
          <cell r="F61">
            <v>9.1</v>
          </cell>
          <cell r="G61">
            <v>5.64</v>
          </cell>
          <cell r="H61">
            <v>34.56</v>
          </cell>
          <cell r="I61">
            <v>301.10000000000002</v>
          </cell>
          <cell r="J61">
            <v>12.89</v>
          </cell>
          <cell r="K61">
            <v>574.09</v>
          </cell>
        </row>
        <row r="62">
          <cell r="B62" t="e">
            <v>#VALUE!</v>
          </cell>
          <cell r="C62" t="str">
            <v>---------------------------------------------------------------------------------------------------------------------------------------------</v>
          </cell>
        </row>
        <row r="63">
          <cell r="B63" t="str">
            <v>2003ee</v>
          </cell>
          <cell r="C63">
            <v>151.87</v>
          </cell>
          <cell r="D63">
            <v>0</v>
          </cell>
          <cell r="E63">
            <v>11.46</v>
          </cell>
          <cell r="F63">
            <v>8.8000000000000007</v>
          </cell>
          <cell r="G63">
            <v>5.38</v>
          </cell>
          <cell r="H63">
            <v>31.53</v>
          </cell>
          <cell r="I63">
            <v>285.35000000000002</v>
          </cell>
          <cell r="J63">
            <v>21.58</v>
          </cell>
          <cell r="K63">
            <v>515.96</v>
          </cell>
        </row>
        <row r="64">
          <cell r="B64" t="e">
            <v>#VALUE!</v>
          </cell>
          <cell r="C64" t="str">
            <v>---------------------------------------------------------------------------------------------------------------------------------------------</v>
          </cell>
        </row>
        <row r="65">
          <cell r="B65" t="str">
            <v>2004ee</v>
          </cell>
          <cell r="C65">
            <v>118.46</v>
          </cell>
          <cell r="D65">
            <v>0</v>
          </cell>
          <cell r="E65">
            <v>11.6</v>
          </cell>
          <cell r="F65">
            <v>7.83</v>
          </cell>
          <cell r="G65">
            <v>4.5599999999999996</v>
          </cell>
          <cell r="H65">
            <v>23.58</v>
          </cell>
          <cell r="I65">
            <v>237.71</v>
          </cell>
          <cell r="J65">
            <v>23.63</v>
          </cell>
          <cell r="K65">
            <v>427.36</v>
          </cell>
        </row>
        <row r="66">
          <cell r="B66" t="e">
            <v>#VALUE!</v>
          </cell>
          <cell r="C66" t="str">
            <v>---------------------------------------------------------------------------------------------------------------------------------------------</v>
          </cell>
        </row>
        <row r="67">
          <cell r="B67" t="str">
            <v>2005ee</v>
          </cell>
          <cell r="C67">
            <v>120.75</v>
          </cell>
          <cell r="D67">
            <v>0</v>
          </cell>
          <cell r="E67">
            <v>12.16</v>
          </cell>
          <cell r="F67">
            <v>8.06</v>
          </cell>
          <cell r="G67">
            <v>4.72</v>
          </cell>
          <cell r="H67">
            <v>23.84</v>
          </cell>
          <cell r="I67">
            <v>239.54</v>
          </cell>
          <cell r="J67">
            <v>26.58</v>
          </cell>
          <cell r="K67">
            <v>435.64</v>
          </cell>
        </row>
        <row r="68">
          <cell r="B68" t="e">
            <v>#VALUE!</v>
          </cell>
          <cell r="C68" t="str">
            <v>---------------------------------------------------------------------------------------------------------------------------------------------</v>
          </cell>
        </row>
        <row r="69">
          <cell r="B69" t="str">
            <v>2006ee</v>
          </cell>
          <cell r="C69">
            <v>124.07</v>
          </cell>
          <cell r="D69">
            <v>0</v>
          </cell>
          <cell r="E69">
            <v>11.92</v>
          </cell>
          <cell r="F69">
            <v>8.2100000000000009</v>
          </cell>
          <cell r="G69">
            <v>4.8499999999999996</v>
          </cell>
          <cell r="H69">
            <v>23.81</v>
          </cell>
          <cell r="I69">
            <v>240.32</v>
          </cell>
          <cell r="J69">
            <v>25.26</v>
          </cell>
          <cell r="K69">
            <v>438.44</v>
          </cell>
        </row>
        <row r="70">
          <cell r="B70" t="e">
            <v>#VALUE!</v>
          </cell>
          <cell r="C70" t="str">
            <v>-------------------------------------------------------------------------------------------------------------------------------------------</v>
          </cell>
        </row>
        <row r="71">
          <cell r="B71" t="e">
            <v>#VALUE!</v>
          </cell>
          <cell r="C71" t="str">
            <v xml:space="preserve">                                                                                                                                             </v>
          </cell>
        </row>
        <row r="72">
          <cell r="B72" t="str">
            <v>1ee</v>
          </cell>
          <cell r="C72">
            <v>0</v>
          </cell>
        </row>
        <row r="73">
          <cell r="B73" t="str">
            <v>2007ee</v>
          </cell>
          <cell r="C73">
            <v>113.49</v>
          </cell>
          <cell r="D73">
            <v>0</v>
          </cell>
          <cell r="E73">
            <v>12.52</v>
          </cell>
          <cell r="F73">
            <v>8.35</v>
          </cell>
          <cell r="G73">
            <v>5</v>
          </cell>
          <cell r="H73">
            <v>24.53</v>
          </cell>
          <cell r="I73">
            <v>243.23</v>
          </cell>
          <cell r="J73">
            <v>23.41</v>
          </cell>
          <cell r="K73">
            <v>430.52</v>
          </cell>
        </row>
        <row r="74">
          <cell r="B74" t="e">
            <v>#VALUE!</v>
          </cell>
          <cell r="C74" t="str">
            <v>---------------------------------------------------------------------------------------------------------------------------------------</v>
          </cell>
        </row>
        <row r="75">
          <cell r="B75" t="str">
            <v>2008ee</v>
          </cell>
          <cell r="C75">
            <v>110.67</v>
          </cell>
          <cell r="D75">
            <v>0</v>
          </cell>
          <cell r="E75">
            <v>13.47</v>
          </cell>
          <cell r="F75">
            <v>8.2799999999999994</v>
          </cell>
          <cell r="G75">
            <v>5.0199999999999996</v>
          </cell>
          <cell r="H75">
            <v>25.38</v>
          </cell>
          <cell r="I75">
            <v>244.77</v>
          </cell>
          <cell r="J75">
            <v>13.64</v>
          </cell>
          <cell r="K75">
            <v>421.24</v>
          </cell>
        </row>
        <row r="76">
          <cell r="B76" t="e">
            <v>#VALUE!</v>
          </cell>
          <cell r="C76" t="str">
            <v>---------------------------------------------------------------------------------------------------------------------------------------</v>
          </cell>
        </row>
        <row r="77">
          <cell r="B77" t="str">
            <v>2009ee</v>
          </cell>
          <cell r="C77">
            <v>104.22</v>
          </cell>
          <cell r="D77">
            <v>0</v>
          </cell>
          <cell r="E77">
            <v>14.39</v>
          </cell>
          <cell r="F77">
            <v>8.58</v>
          </cell>
          <cell r="G77">
            <v>5.28</v>
          </cell>
          <cell r="H77">
            <v>27.46</v>
          </cell>
          <cell r="I77">
            <v>252.54</v>
          </cell>
          <cell r="J77">
            <v>17.559999999999999</v>
          </cell>
          <cell r="K77">
            <v>430.05</v>
          </cell>
        </row>
        <row r="78">
          <cell r="B78" t="e">
            <v>#VALUE!</v>
          </cell>
          <cell r="C78" t="str">
            <v>---------------------------------------------------------------------------------------------------------------------------------------</v>
          </cell>
        </row>
        <row r="79">
          <cell r="B79" t="str">
            <v>2010ee</v>
          </cell>
          <cell r="C79">
            <v>118.07</v>
          </cell>
          <cell r="D79">
            <v>0</v>
          </cell>
          <cell r="E79">
            <v>15.12</v>
          </cell>
          <cell r="F79">
            <v>8.69</v>
          </cell>
          <cell r="G79">
            <v>5.45</v>
          </cell>
          <cell r="H79">
            <v>29.63</v>
          </cell>
          <cell r="I79">
            <v>260.52999999999997</v>
          </cell>
          <cell r="J79">
            <v>11.68</v>
          </cell>
          <cell r="K79">
            <v>449.18</v>
          </cell>
        </row>
        <row r="80">
          <cell r="B80" t="e">
            <v>#VALUE!</v>
          </cell>
          <cell r="C80" t="str">
            <v>---------------------------------------------------------------------------------------------------------------------------------------</v>
          </cell>
        </row>
        <row r="81">
          <cell r="B81" t="str">
            <v>2011ee</v>
          </cell>
          <cell r="C81">
            <v>157.38</v>
          </cell>
          <cell r="D81">
            <v>0</v>
          </cell>
          <cell r="E81">
            <v>15.88</v>
          </cell>
          <cell r="F81">
            <v>8.68</v>
          </cell>
          <cell r="G81">
            <v>5.54</v>
          </cell>
          <cell r="H81">
            <v>31.69</v>
          </cell>
          <cell r="I81">
            <v>268.11</v>
          </cell>
          <cell r="J81">
            <v>6.23</v>
          </cell>
          <cell r="K81">
            <v>493.51</v>
          </cell>
        </row>
      </sheetData>
      <sheetData sheetId="17"/>
      <sheetData sheetId="18">
        <row r="70">
          <cell r="D70">
            <v>393</v>
          </cell>
        </row>
      </sheetData>
      <sheetData sheetId="19">
        <row r="32">
          <cell r="D32">
            <v>46</v>
          </cell>
        </row>
      </sheetData>
      <sheetData sheetId="20">
        <row r="45">
          <cell r="D45">
            <v>50</v>
          </cell>
        </row>
      </sheetData>
      <sheetData sheetId="21">
        <row r="66">
          <cell r="D66">
            <v>23</v>
          </cell>
        </row>
      </sheetData>
      <sheetData sheetId="22">
        <row r="66">
          <cell r="D66">
            <v>0</v>
          </cell>
        </row>
      </sheetData>
      <sheetData sheetId="23">
        <row r="43">
          <cell r="L43">
            <v>1.7764365434469878</v>
          </cell>
        </row>
      </sheetData>
      <sheetData sheetId="24">
        <row r="58">
          <cell r="L58">
            <v>0.92948401765986377</v>
          </cell>
        </row>
      </sheetData>
      <sheetData sheetId="25"/>
      <sheetData sheetId="26"/>
      <sheetData sheetId="27">
        <row r="3">
          <cell r="O3">
            <v>31</v>
          </cell>
        </row>
        <row r="59">
          <cell r="H59">
            <v>2.4036387224139144E-2</v>
          </cell>
        </row>
        <row r="60">
          <cell r="H60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0">
          <cell r="K10">
            <v>19</v>
          </cell>
          <cell r="L10">
            <v>4.0000000000000002E-4</v>
          </cell>
          <cell r="M10">
            <v>2.9999999999999997E-4</v>
          </cell>
          <cell r="N10">
            <v>2.0000000000000001E-4</v>
          </cell>
          <cell r="O10">
            <v>1E-4</v>
          </cell>
          <cell r="P10">
            <v>0</v>
          </cell>
          <cell r="Q10">
            <v>0</v>
          </cell>
          <cell r="R10">
            <v>0</v>
          </cell>
          <cell r="S10">
            <v>2.9999999999999997E-4</v>
          </cell>
          <cell r="T10">
            <v>5.0000000000000001E-4</v>
          </cell>
          <cell r="U10">
            <v>2.9999999999999997E-4</v>
          </cell>
        </row>
        <row r="11">
          <cell r="K11">
            <v>20</v>
          </cell>
          <cell r="L11">
            <v>4.0000000000000002E-4</v>
          </cell>
          <cell r="M11">
            <v>2.9999999999999997E-4</v>
          </cell>
          <cell r="N11">
            <v>2.0000000000000001E-4</v>
          </cell>
          <cell r="O11">
            <v>1E-4</v>
          </cell>
          <cell r="P11">
            <v>0</v>
          </cell>
          <cell r="Q11">
            <v>0</v>
          </cell>
          <cell r="R11">
            <v>0</v>
          </cell>
          <cell r="S11">
            <v>2.9999999999999997E-4</v>
          </cell>
          <cell r="T11">
            <v>5.0000000000000001E-4</v>
          </cell>
          <cell r="U11">
            <v>2.9999999999999997E-4</v>
          </cell>
        </row>
        <row r="12">
          <cell r="K12">
            <v>21</v>
          </cell>
          <cell r="L12">
            <v>4.0000000000000002E-4</v>
          </cell>
          <cell r="M12">
            <v>2.9999999999999997E-4</v>
          </cell>
          <cell r="N12">
            <v>2.0000000000000001E-4</v>
          </cell>
          <cell r="O12">
            <v>1E-4</v>
          </cell>
          <cell r="P12">
            <v>0</v>
          </cell>
          <cell r="Q12">
            <v>0</v>
          </cell>
          <cell r="R12">
            <v>0</v>
          </cell>
          <cell r="S12">
            <v>2.9999999999999997E-4</v>
          </cell>
          <cell r="T12">
            <v>5.0000000000000001E-4</v>
          </cell>
          <cell r="U12">
            <v>2.9999999999999997E-4</v>
          </cell>
        </row>
        <row r="13">
          <cell r="K13">
            <v>22</v>
          </cell>
          <cell r="L13">
            <v>4.0000000000000002E-4</v>
          </cell>
          <cell r="M13">
            <v>2.9999999999999997E-4</v>
          </cell>
          <cell r="N13">
            <v>2.0000000000000001E-4</v>
          </cell>
          <cell r="O13">
            <v>1E-4</v>
          </cell>
          <cell r="P13">
            <v>0</v>
          </cell>
          <cell r="Q13">
            <v>0</v>
          </cell>
          <cell r="R13">
            <v>0</v>
          </cell>
          <cell r="S13">
            <v>2.9999999999999997E-4</v>
          </cell>
          <cell r="T13">
            <v>5.0000000000000001E-4</v>
          </cell>
          <cell r="U13">
            <v>2.9999999999999997E-4</v>
          </cell>
        </row>
        <row r="14">
          <cell r="K14">
            <v>23</v>
          </cell>
          <cell r="L14">
            <v>4.0000000000000002E-4</v>
          </cell>
          <cell r="M14">
            <v>2.9999999999999997E-4</v>
          </cell>
          <cell r="N14">
            <v>2.0000000000000001E-4</v>
          </cell>
          <cell r="O14">
            <v>1E-4</v>
          </cell>
          <cell r="P14">
            <v>0</v>
          </cell>
          <cell r="Q14">
            <v>0</v>
          </cell>
          <cell r="R14">
            <v>0</v>
          </cell>
          <cell r="S14">
            <v>2.9999999999999997E-4</v>
          </cell>
          <cell r="T14">
            <v>5.0000000000000001E-4</v>
          </cell>
          <cell r="U14">
            <v>2.9999999999999997E-4</v>
          </cell>
        </row>
        <row r="15">
          <cell r="K15">
            <v>24</v>
          </cell>
          <cell r="L15">
            <v>4.0000000000000002E-4</v>
          </cell>
          <cell r="M15">
            <v>2.9999999999999997E-4</v>
          </cell>
          <cell r="N15">
            <v>2.0000000000000001E-4</v>
          </cell>
          <cell r="O15">
            <v>1E-4</v>
          </cell>
          <cell r="P15">
            <v>0</v>
          </cell>
          <cell r="Q15">
            <v>0</v>
          </cell>
          <cell r="R15">
            <v>0</v>
          </cell>
          <cell r="S15">
            <v>2.9999999999999997E-4</v>
          </cell>
          <cell r="T15">
            <v>5.0000000000000001E-4</v>
          </cell>
          <cell r="U15">
            <v>2.9999999999999997E-4</v>
          </cell>
        </row>
        <row r="16">
          <cell r="K16">
            <v>25</v>
          </cell>
          <cell r="L16">
            <v>4.0000000000000002E-4</v>
          </cell>
          <cell r="M16">
            <v>2.9999999999999997E-4</v>
          </cell>
          <cell r="N16">
            <v>2.0000000000000001E-4</v>
          </cell>
          <cell r="O16">
            <v>1E-4</v>
          </cell>
          <cell r="P16">
            <v>0</v>
          </cell>
          <cell r="Q16">
            <v>0</v>
          </cell>
          <cell r="R16">
            <v>0</v>
          </cell>
          <cell r="S16">
            <v>2.9999999999999997E-4</v>
          </cell>
          <cell r="T16">
            <v>5.0000000000000001E-4</v>
          </cell>
          <cell r="U16">
            <v>2.9999999999999997E-4</v>
          </cell>
        </row>
        <row r="17">
          <cell r="K17">
            <v>26</v>
          </cell>
          <cell r="L17">
            <v>4.0000000000000002E-4</v>
          </cell>
          <cell r="M17">
            <v>2.9999999999999997E-4</v>
          </cell>
          <cell r="N17">
            <v>2.0000000000000001E-4</v>
          </cell>
          <cell r="O17">
            <v>1E-4</v>
          </cell>
          <cell r="P17">
            <v>0</v>
          </cell>
          <cell r="Q17">
            <v>0</v>
          </cell>
          <cell r="R17">
            <v>0</v>
          </cell>
          <cell r="S17">
            <v>4.0000000000000002E-4</v>
          </cell>
          <cell r="T17">
            <v>8.9999999999999998E-4</v>
          </cell>
          <cell r="U17">
            <v>4.0000000000000002E-4</v>
          </cell>
        </row>
        <row r="18">
          <cell r="K18">
            <v>27</v>
          </cell>
          <cell r="L18">
            <v>4.0000000000000002E-4</v>
          </cell>
          <cell r="M18">
            <v>2.9999999999999997E-4</v>
          </cell>
          <cell r="N18">
            <v>2.0000000000000001E-4</v>
          </cell>
          <cell r="O18">
            <v>2.0000000000000001E-4</v>
          </cell>
          <cell r="P18">
            <v>0</v>
          </cell>
          <cell r="Q18">
            <v>0</v>
          </cell>
          <cell r="R18">
            <v>0</v>
          </cell>
          <cell r="S18">
            <v>5.0000000000000001E-4</v>
          </cell>
          <cell r="T18">
            <v>1.2999999999999999E-3</v>
          </cell>
          <cell r="U18">
            <v>5.0000000000000001E-4</v>
          </cell>
        </row>
        <row r="19">
          <cell r="K19">
            <v>28</v>
          </cell>
          <cell r="L19">
            <v>4.0000000000000002E-4</v>
          </cell>
          <cell r="M19">
            <v>2.9999999999999997E-4</v>
          </cell>
          <cell r="N19">
            <v>2.0000000000000001E-4</v>
          </cell>
          <cell r="O19">
            <v>2.9999999999999997E-4</v>
          </cell>
          <cell r="P19">
            <v>0</v>
          </cell>
          <cell r="Q19">
            <v>0</v>
          </cell>
          <cell r="R19">
            <v>0</v>
          </cell>
          <cell r="S19">
            <v>6.9999999999999999E-4</v>
          </cell>
          <cell r="T19">
            <v>1.6999999999999999E-3</v>
          </cell>
          <cell r="U19">
            <v>6.9999999999999999E-4</v>
          </cell>
        </row>
        <row r="20">
          <cell r="K20">
            <v>29</v>
          </cell>
          <cell r="L20">
            <v>4.0000000000000002E-4</v>
          </cell>
          <cell r="M20">
            <v>2.9999999999999997E-4</v>
          </cell>
          <cell r="N20">
            <v>2.0000000000000001E-4</v>
          </cell>
          <cell r="O20">
            <v>4.0000000000000002E-4</v>
          </cell>
          <cell r="P20">
            <v>0</v>
          </cell>
          <cell r="Q20">
            <v>0</v>
          </cell>
          <cell r="R20">
            <v>0</v>
          </cell>
          <cell r="S20">
            <v>1E-3</v>
          </cell>
          <cell r="T20">
            <v>2.0999999999999999E-3</v>
          </cell>
          <cell r="U20">
            <v>1E-3</v>
          </cell>
        </row>
        <row r="21">
          <cell r="K21">
            <v>30</v>
          </cell>
          <cell r="L21">
            <v>4.0000000000000002E-4</v>
          </cell>
          <cell r="M21">
            <v>2.9999999999999997E-4</v>
          </cell>
          <cell r="N21">
            <v>2.0000000000000001E-4</v>
          </cell>
          <cell r="O21">
            <v>5.0000000000000001E-4</v>
          </cell>
          <cell r="P21">
            <v>0</v>
          </cell>
          <cell r="Q21">
            <v>0</v>
          </cell>
          <cell r="R21">
            <v>0</v>
          </cell>
          <cell r="S21">
            <v>1.5E-3</v>
          </cell>
          <cell r="T21">
            <v>2.5000000000000001E-3</v>
          </cell>
          <cell r="U21">
            <v>1.5E-3</v>
          </cell>
        </row>
        <row r="22">
          <cell r="K22">
            <v>31</v>
          </cell>
          <cell r="L22">
            <v>4.0000000000000002E-4</v>
          </cell>
          <cell r="M22">
            <v>2.9999999999999997E-4</v>
          </cell>
          <cell r="N22">
            <v>2.0000000000000001E-4</v>
          </cell>
          <cell r="O22">
            <v>5.9999999999999995E-4</v>
          </cell>
          <cell r="P22">
            <v>0</v>
          </cell>
          <cell r="Q22">
            <v>0</v>
          </cell>
          <cell r="R22">
            <v>0</v>
          </cell>
          <cell r="S22">
            <v>2.3999999999999998E-3</v>
          </cell>
          <cell r="T22">
            <v>4.0000000000000001E-3</v>
          </cell>
          <cell r="U22">
            <v>2.3999999999999998E-3</v>
          </cell>
        </row>
        <row r="23">
          <cell r="K23">
            <v>32</v>
          </cell>
          <cell r="L23">
            <v>4.0000000000000002E-4</v>
          </cell>
          <cell r="M23">
            <v>2.9999999999999997E-4</v>
          </cell>
          <cell r="N23">
            <v>2.0000000000000001E-4</v>
          </cell>
          <cell r="O23">
            <v>6.9999999999999999E-4</v>
          </cell>
          <cell r="P23">
            <v>0</v>
          </cell>
          <cell r="Q23">
            <v>0</v>
          </cell>
          <cell r="R23">
            <v>0</v>
          </cell>
          <cell r="S23">
            <v>3.3E-3</v>
          </cell>
          <cell r="T23">
            <v>5.4999999999999997E-3</v>
          </cell>
          <cell r="U23">
            <v>3.3E-3</v>
          </cell>
        </row>
        <row r="24">
          <cell r="K24">
            <v>33</v>
          </cell>
          <cell r="L24">
            <v>4.0000000000000002E-4</v>
          </cell>
          <cell r="M24">
            <v>2.9999999999999997E-4</v>
          </cell>
          <cell r="N24">
            <v>2.0000000000000001E-4</v>
          </cell>
          <cell r="O24">
            <v>8.0000000000000004E-4</v>
          </cell>
          <cell r="P24">
            <v>0</v>
          </cell>
          <cell r="Q24">
            <v>0</v>
          </cell>
          <cell r="R24">
            <v>0</v>
          </cell>
          <cell r="S24">
            <v>4.1999999999999997E-3</v>
          </cell>
          <cell r="T24">
            <v>7.0000000000000001E-3</v>
          </cell>
          <cell r="U24">
            <v>4.1999999999999997E-3</v>
          </cell>
        </row>
        <row r="25">
          <cell r="K25">
            <v>34</v>
          </cell>
          <cell r="L25">
            <v>4.0000000000000002E-4</v>
          </cell>
          <cell r="M25">
            <v>2.9999999999999997E-4</v>
          </cell>
          <cell r="N25">
            <v>2.0000000000000001E-4</v>
          </cell>
          <cell r="O25">
            <v>8.9999999999999998E-4</v>
          </cell>
          <cell r="P25">
            <v>0</v>
          </cell>
          <cell r="Q25">
            <v>0</v>
          </cell>
          <cell r="R25">
            <v>0</v>
          </cell>
          <cell r="S25">
            <v>5.1000000000000004E-3</v>
          </cell>
          <cell r="T25">
            <v>8.5000000000000006E-3</v>
          </cell>
          <cell r="U25">
            <v>5.1000000000000004E-3</v>
          </cell>
        </row>
        <row r="26">
          <cell r="K26">
            <v>35</v>
          </cell>
          <cell r="L26">
            <v>4.0000000000000002E-4</v>
          </cell>
          <cell r="M26">
            <v>2.9999999999999997E-4</v>
          </cell>
          <cell r="N26">
            <v>2.0000000000000001E-4</v>
          </cell>
          <cell r="O26">
            <v>1E-3</v>
          </cell>
          <cell r="P26">
            <v>0</v>
          </cell>
          <cell r="Q26">
            <v>0</v>
          </cell>
          <cell r="R26">
            <v>0</v>
          </cell>
          <cell r="S26">
            <v>6.0000000000000001E-3</v>
          </cell>
          <cell r="T26">
            <v>0.01</v>
          </cell>
          <cell r="U26">
            <v>6.0000000000000001E-3</v>
          </cell>
        </row>
        <row r="27">
          <cell r="K27">
            <v>36</v>
          </cell>
          <cell r="L27">
            <v>4.2000000000000002E-4</v>
          </cell>
          <cell r="M27">
            <v>3.2000000000000003E-4</v>
          </cell>
          <cell r="N27">
            <v>2.0000000000000001E-4</v>
          </cell>
          <cell r="O27">
            <v>1.1000000000000001E-3</v>
          </cell>
          <cell r="P27">
            <v>0.1</v>
          </cell>
          <cell r="Q27">
            <v>0</v>
          </cell>
          <cell r="R27">
            <v>0</v>
          </cell>
          <cell r="S27">
            <v>7.1999999999999998E-3</v>
          </cell>
          <cell r="T27">
            <v>1.2E-2</v>
          </cell>
          <cell r="U27">
            <v>7.1999999999999998E-3</v>
          </cell>
        </row>
        <row r="28">
          <cell r="K28">
            <v>37</v>
          </cell>
          <cell r="L28">
            <v>4.4000000000000002E-4</v>
          </cell>
          <cell r="M28">
            <v>3.4000000000000002E-4</v>
          </cell>
          <cell r="N28">
            <v>2.0000000000000001E-4</v>
          </cell>
          <cell r="O28">
            <v>1.1999999999999999E-3</v>
          </cell>
          <cell r="P28">
            <v>0.1</v>
          </cell>
          <cell r="Q28">
            <v>0.02</v>
          </cell>
          <cell r="R28">
            <v>0</v>
          </cell>
          <cell r="S28">
            <v>8.5000000000000006E-3</v>
          </cell>
          <cell r="T28">
            <v>1.4E-2</v>
          </cell>
          <cell r="U28">
            <v>8.3999999999999995E-3</v>
          </cell>
        </row>
        <row r="29">
          <cell r="K29">
            <v>38</v>
          </cell>
          <cell r="L29">
            <v>4.6000000000000001E-4</v>
          </cell>
          <cell r="M29">
            <v>3.6000000000000002E-4</v>
          </cell>
          <cell r="N29">
            <v>2.0000000000000001E-4</v>
          </cell>
          <cell r="O29">
            <v>1.2999999999999999E-3</v>
          </cell>
          <cell r="P29">
            <v>0.1</v>
          </cell>
          <cell r="Q29">
            <v>0.02</v>
          </cell>
          <cell r="R29">
            <v>0.02</v>
          </cell>
          <cell r="S29">
            <v>9.9000000000000008E-3</v>
          </cell>
          <cell r="T29">
            <v>1.6E-2</v>
          </cell>
          <cell r="U29">
            <v>9.5999999999999992E-3</v>
          </cell>
        </row>
        <row r="30">
          <cell r="K30">
            <v>39</v>
          </cell>
          <cell r="L30">
            <v>4.8000000000000001E-4</v>
          </cell>
          <cell r="M30">
            <v>3.8000000000000002E-4</v>
          </cell>
          <cell r="N30">
            <v>2.0000000000000001E-4</v>
          </cell>
          <cell r="O30">
            <v>1.4E-3</v>
          </cell>
          <cell r="P30">
            <v>0.1</v>
          </cell>
          <cell r="Q30">
            <v>0.02</v>
          </cell>
          <cell r="R30">
            <v>0.02</v>
          </cell>
          <cell r="S30">
            <v>1.14E-2</v>
          </cell>
          <cell r="T30">
            <v>1.7999999999999999E-2</v>
          </cell>
          <cell r="U30">
            <v>1.0800000000000001E-2</v>
          </cell>
        </row>
        <row r="31">
          <cell r="K31">
            <v>40</v>
          </cell>
          <cell r="L31">
            <v>5.0000000000000001E-4</v>
          </cell>
          <cell r="M31">
            <v>4.0000000000000002E-4</v>
          </cell>
          <cell r="N31">
            <v>2.0000000000000001E-4</v>
          </cell>
          <cell r="O31">
            <v>1.5E-3</v>
          </cell>
          <cell r="P31">
            <v>0.1</v>
          </cell>
          <cell r="Q31">
            <v>0.02</v>
          </cell>
          <cell r="R31">
            <v>0.02</v>
          </cell>
          <cell r="S31">
            <v>1.2999999999999999E-2</v>
          </cell>
          <cell r="T31">
            <v>0.02</v>
          </cell>
          <cell r="U31">
            <v>1.2E-2</v>
          </cell>
        </row>
        <row r="32">
          <cell r="K32">
            <v>41</v>
          </cell>
          <cell r="L32">
            <v>5.9999999999999995E-4</v>
          </cell>
          <cell r="M32">
            <v>4.6000000000000001E-4</v>
          </cell>
          <cell r="N32">
            <v>2.5999999999999998E-4</v>
          </cell>
          <cell r="O32">
            <v>1.6000000000000001E-3</v>
          </cell>
          <cell r="P32">
            <v>0.1</v>
          </cell>
          <cell r="Q32">
            <v>0.02</v>
          </cell>
          <cell r="R32">
            <v>0.02</v>
          </cell>
          <cell r="S32">
            <v>1.44E-2</v>
          </cell>
          <cell r="T32">
            <v>2.1999999999999999E-2</v>
          </cell>
          <cell r="U32">
            <v>1.32E-2</v>
          </cell>
        </row>
        <row r="33">
          <cell r="K33">
            <v>42</v>
          </cell>
          <cell r="L33">
            <v>6.9999999999999999E-4</v>
          </cell>
          <cell r="M33">
            <v>5.2000000000000006E-4</v>
          </cell>
          <cell r="N33">
            <v>3.2000000000000003E-4</v>
          </cell>
          <cell r="O33">
            <v>1.6999999999999999E-3</v>
          </cell>
          <cell r="P33">
            <v>0.1</v>
          </cell>
          <cell r="Q33">
            <v>0.02</v>
          </cell>
          <cell r="R33">
            <v>0.02</v>
          </cell>
          <cell r="S33">
            <v>1.5800000000000002E-2</v>
          </cell>
          <cell r="T33">
            <v>2.4E-2</v>
          </cell>
          <cell r="U33">
            <v>1.44E-2</v>
          </cell>
        </row>
        <row r="34">
          <cell r="K34">
            <v>43</v>
          </cell>
          <cell r="L34">
            <v>8.0000000000000004E-4</v>
          </cell>
          <cell r="M34">
            <v>5.8000000000000011E-4</v>
          </cell>
          <cell r="N34">
            <v>3.8000000000000002E-4</v>
          </cell>
          <cell r="O34">
            <v>1.8E-3</v>
          </cell>
          <cell r="P34">
            <v>0.1</v>
          </cell>
          <cell r="Q34">
            <v>0.02</v>
          </cell>
          <cell r="R34">
            <v>0.02</v>
          </cell>
          <cell r="S34">
            <v>1.72E-2</v>
          </cell>
          <cell r="T34">
            <v>2.5999999999999999E-2</v>
          </cell>
          <cell r="U34">
            <v>1.5599999999999999E-2</v>
          </cell>
        </row>
        <row r="35">
          <cell r="K35">
            <v>44</v>
          </cell>
          <cell r="L35">
            <v>8.9999999999999998E-4</v>
          </cell>
          <cell r="M35">
            <v>6.4000000000000016E-4</v>
          </cell>
          <cell r="N35">
            <v>4.4000000000000002E-4</v>
          </cell>
          <cell r="O35">
            <v>1.9E-3</v>
          </cell>
          <cell r="P35">
            <v>0.1</v>
          </cell>
          <cell r="Q35">
            <v>0.02</v>
          </cell>
          <cell r="R35">
            <v>0.02</v>
          </cell>
          <cell r="S35">
            <v>1.8599999999999998E-2</v>
          </cell>
          <cell r="T35">
            <v>2.8000000000000001E-2</v>
          </cell>
          <cell r="U35">
            <v>1.6799999999999999E-2</v>
          </cell>
        </row>
        <row r="36">
          <cell r="K36">
            <v>45</v>
          </cell>
          <cell r="L36">
            <v>1E-3</v>
          </cell>
          <cell r="M36">
            <v>7.0000000000000021E-4</v>
          </cell>
          <cell r="N36">
            <v>5.0000000000000001E-4</v>
          </cell>
          <cell r="O36">
            <v>2E-3</v>
          </cell>
          <cell r="P36">
            <v>0.1</v>
          </cell>
          <cell r="Q36">
            <v>0.02</v>
          </cell>
          <cell r="R36">
            <v>0.02</v>
          </cell>
          <cell r="S36">
            <v>0.02</v>
          </cell>
          <cell r="T36">
            <v>0.03</v>
          </cell>
          <cell r="U36">
            <v>1.7999999999999999E-2</v>
          </cell>
        </row>
        <row r="37">
          <cell r="K37">
            <v>46</v>
          </cell>
          <cell r="L37">
            <v>1.1000000000000001E-3</v>
          </cell>
          <cell r="M37">
            <v>7.6000000000000026E-4</v>
          </cell>
          <cell r="N37">
            <v>5.9999999999999995E-4</v>
          </cell>
          <cell r="O37">
            <v>2.2000000000000001E-3</v>
          </cell>
          <cell r="P37">
            <v>0.11</v>
          </cell>
          <cell r="Q37">
            <v>0.02</v>
          </cell>
          <cell r="R37">
            <v>0.02</v>
          </cell>
          <cell r="S37">
            <v>2.3E-2</v>
          </cell>
          <cell r="T37">
            <v>3.4000000000000002E-2</v>
          </cell>
          <cell r="U37">
            <v>1.9199999999999998E-2</v>
          </cell>
        </row>
        <row r="38">
          <cell r="K38">
            <v>47</v>
          </cell>
          <cell r="L38">
            <v>1.1999999999999999E-3</v>
          </cell>
          <cell r="M38">
            <v>8.2000000000000031E-4</v>
          </cell>
          <cell r="N38">
            <v>6.9999999999999999E-4</v>
          </cell>
          <cell r="O38">
            <v>2.3999999999999998E-3</v>
          </cell>
          <cell r="P38">
            <v>0.12</v>
          </cell>
          <cell r="Q38">
            <v>0.02</v>
          </cell>
          <cell r="R38">
            <v>0.02</v>
          </cell>
          <cell r="S38">
            <v>2.5999999999999999E-2</v>
          </cell>
          <cell r="T38">
            <v>3.7999999999999999E-2</v>
          </cell>
          <cell r="U38">
            <v>2.0399999999999998E-2</v>
          </cell>
        </row>
        <row r="39">
          <cell r="K39">
            <v>48</v>
          </cell>
          <cell r="L39">
            <v>1.2999999999999999E-3</v>
          </cell>
          <cell r="M39">
            <v>8.8000000000000036E-4</v>
          </cell>
          <cell r="N39">
            <v>8.0000000000000004E-4</v>
          </cell>
          <cell r="O39">
            <v>2.5999999999999999E-3</v>
          </cell>
          <cell r="P39">
            <v>0.13</v>
          </cell>
          <cell r="Q39">
            <v>0.02</v>
          </cell>
          <cell r="R39">
            <v>0.02</v>
          </cell>
          <cell r="S39">
            <v>2.9000000000000001E-2</v>
          </cell>
          <cell r="T39">
            <v>4.2000000000000003E-2</v>
          </cell>
          <cell r="U39">
            <v>2.1599999999999998E-2</v>
          </cell>
        </row>
        <row r="40">
          <cell r="K40">
            <v>49</v>
          </cell>
          <cell r="L40">
            <v>1.4E-3</v>
          </cell>
          <cell r="M40">
            <v>9.4000000000000041E-4</v>
          </cell>
          <cell r="N40">
            <v>8.9999999999999998E-4</v>
          </cell>
          <cell r="O40">
            <v>2.8E-3</v>
          </cell>
          <cell r="P40">
            <v>0.14000000000000001</v>
          </cell>
          <cell r="Q40">
            <v>0.02</v>
          </cell>
          <cell r="R40">
            <v>0.02</v>
          </cell>
          <cell r="S40">
            <v>3.2000000000000001E-2</v>
          </cell>
          <cell r="T40">
            <v>4.5999999999999999E-2</v>
          </cell>
          <cell r="U40">
            <v>2.2799999999999997E-2</v>
          </cell>
        </row>
        <row r="41">
          <cell r="K41">
            <v>50</v>
          </cell>
          <cell r="L41">
            <v>1.5E-3</v>
          </cell>
          <cell r="M41">
            <v>1.0000000000000005E-3</v>
          </cell>
          <cell r="N41">
            <v>1E-3</v>
          </cell>
          <cell r="O41">
            <v>3.0000000000000001E-3</v>
          </cell>
          <cell r="P41">
            <v>0.15</v>
          </cell>
          <cell r="Q41">
            <v>0.02</v>
          </cell>
          <cell r="R41">
            <v>0.02</v>
          </cell>
          <cell r="S41">
            <v>3.5000000000000003E-2</v>
          </cell>
          <cell r="T41">
            <v>0.05</v>
          </cell>
          <cell r="U41">
            <v>2.3999999999999997E-2</v>
          </cell>
        </row>
        <row r="42">
          <cell r="K42">
            <v>51</v>
          </cell>
          <cell r="L42">
            <v>1.6000000000000001E-3</v>
          </cell>
          <cell r="M42">
            <v>1.1000000000000001E-3</v>
          </cell>
          <cell r="N42">
            <v>1.1999999999999999E-3</v>
          </cell>
          <cell r="O42">
            <v>4.4000000000000003E-3</v>
          </cell>
          <cell r="P42">
            <v>0.16</v>
          </cell>
          <cell r="Q42">
            <v>0.02</v>
          </cell>
          <cell r="R42">
            <v>0.02</v>
          </cell>
          <cell r="S42">
            <v>3.7999999999999999E-2</v>
          </cell>
          <cell r="T42">
            <v>5.6000000000000001E-2</v>
          </cell>
          <cell r="U42">
            <v>2.5199999999999997E-2</v>
          </cell>
        </row>
        <row r="43">
          <cell r="K43">
            <v>52</v>
          </cell>
          <cell r="L43">
            <v>1.6999999999999999E-3</v>
          </cell>
          <cell r="M43">
            <v>1.1999999999999999E-3</v>
          </cell>
          <cell r="N43">
            <v>1.4E-3</v>
          </cell>
          <cell r="O43">
            <v>5.7999999999999996E-3</v>
          </cell>
          <cell r="P43">
            <v>0.17</v>
          </cell>
          <cell r="Q43">
            <v>0.03</v>
          </cell>
          <cell r="R43">
            <v>0.03</v>
          </cell>
          <cell r="S43">
            <v>4.1000000000000002E-2</v>
          </cell>
          <cell r="T43">
            <v>6.2E-2</v>
          </cell>
          <cell r="U43">
            <v>2.6399999999999996E-2</v>
          </cell>
        </row>
        <row r="44">
          <cell r="K44">
            <v>53</v>
          </cell>
          <cell r="L44">
            <v>1.8E-3</v>
          </cell>
          <cell r="M44">
            <v>1.2999999999999999E-3</v>
          </cell>
          <cell r="N44">
            <v>1.6000000000000001E-3</v>
          </cell>
          <cell r="O44">
            <v>7.1999999999999998E-3</v>
          </cell>
          <cell r="P44">
            <v>0.18</v>
          </cell>
          <cell r="Q44">
            <v>0.04</v>
          </cell>
          <cell r="R44">
            <v>0.04</v>
          </cell>
          <cell r="S44">
            <v>4.3999999999999997E-2</v>
          </cell>
          <cell r="T44">
            <v>6.8000000000000005E-2</v>
          </cell>
          <cell r="U44">
            <v>2.7599999999999996E-2</v>
          </cell>
        </row>
        <row r="45">
          <cell r="K45">
            <v>54</v>
          </cell>
          <cell r="L45">
            <v>1.9E-3</v>
          </cell>
          <cell r="M45">
            <v>1.4E-3</v>
          </cell>
          <cell r="N45">
            <v>1.8E-3</v>
          </cell>
          <cell r="O45">
            <v>8.6E-3</v>
          </cell>
          <cell r="P45">
            <v>0.19</v>
          </cell>
          <cell r="Q45">
            <v>0.05</v>
          </cell>
          <cell r="R45">
            <v>0.05</v>
          </cell>
          <cell r="S45">
            <v>4.7E-2</v>
          </cell>
          <cell r="T45">
            <v>7.3999999999999996E-2</v>
          </cell>
          <cell r="U45">
            <v>2.8799999999999996E-2</v>
          </cell>
        </row>
        <row r="46">
          <cell r="K46">
            <v>55</v>
          </cell>
          <cell r="L46">
            <v>2E-3</v>
          </cell>
          <cell r="M46">
            <v>1.5E-3</v>
          </cell>
          <cell r="N46">
            <v>2E-3</v>
          </cell>
          <cell r="O46">
            <v>0.01</v>
          </cell>
          <cell r="P46">
            <v>0.2</v>
          </cell>
          <cell r="Q46">
            <v>0.06</v>
          </cell>
          <cell r="R46">
            <v>0.06</v>
          </cell>
          <cell r="S46">
            <v>0.05</v>
          </cell>
          <cell r="T46">
            <v>0.08</v>
          </cell>
          <cell r="U46">
            <v>0.03</v>
          </cell>
        </row>
        <row r="47">
          <cell r="K47">
            <v>56</v>
          </cell>
          <cell r="L47">
            <v>2.2000000000000001E-3</v>
          </cell>
          <cell r="M47">
            <v>1.6000000000000001E-3</v>
          </cell>
          <cell r="N47">
            <v>2.2000000000000001E-3</v>
          </cell>
          <cell r="O47">
            <v>0.02</v>
          </cell>
          <cell r="P47">
            <v>0.2</v>
          </cell>
          <cell r="Q47">
            <v>7.0000000000000007E-2</v>
          </cell>
          <cell r="R47">
            <v>7.0000000000000007E-2</v>
          </cell>
          <cell r="S47">
            <v>7.0000000000000007E-2</v>
          </cell>
          <cell r="T47">
            <v>0.1</v>
          </cell>
          <cell r="U47">
            <v>0.04</v>
          </cell>
        </row>
        <row r="48">
          <cell r="K48">
            <v>57</v>
          </cell>
          <cell r="L48">
            <v>2.3999999999999998E-3</v>
          </cell>
          <cell r="M48">
            <v>1.6999999999999999E-3</v>
          </cell>
          <cell r="N48">
            <v>2.3999999999999998E-3</v>
          </cell>
          <cell r="O48">
            <v>0.03</v>
          </cell>
          <cell r="P48">
            <v>0.2</v>
          </cell>
          <cell r="Q48">
            <v>0.08</v>
          </cell>
          <cell r="R48">
            <v>0.08</v>
          </cell>
          <cell r="S48">
            <v>0.09</v>
          </cell>
          <cell r="T48">
            <v>0.12</v>
          </cell>
          <cell r="U48">
            <v>0.05</v>
          </cell>
        </row>
        <row r="49">
          <cell r="K49">
            <v>58</v>
          </cell>
          <cell r="L49">
            <v>2.5999999999999999E-3</v>
          </cell>
          <cell r="M49">
            <v>1.8E-3</v>
          </cell>
          <cell r="N49">
            <v>2.5999999999999999E-3</v>
          </cell>
          <cell r="O49">
            <v>0.04</v>
          </cell>
          <cell r="P49">
            <v>0.2</v>
          </cell>
          <cell r="Q49">
            <v>0.09</v>
          </cell>
          <cell r="R49">
            <v>0.09</v>
          </cell>
          <cell r="S49">
            <v>0.11</v>
          </cell>
          <cell r="T49">
            <v>0.15</v>
          </cell>
          <cell r="U49">
            <v>0.06</v>
          </cell>
        </row>
        <row r="50">
          <cell r="K50">
            <v>59</v>
          </cell>
          <cell r="L50">
            <v>2.8E-3</v>
          </cell>
          <cell r="M50">
            <v>1.9E-3</v>
          </cell>
          <cell r="N50">
            <v>2.8E-3</v>
          </cell>
          <cell r="O50">
            <v>0.05</v>
          </cell>
          <cell r="P50">
            <v>0.2</v>
          </cell>
          <cell r="Q50">
            <v>0.1</v>
          </cell>
          <cell r="R50">
            <v>0.1</v>
          </cell>
          <cell r="S50">
            <v>0.13</v>
          </cell>
          <cell r="T50">
            <v>0.18</v>
          </cell>
          <cell r="U50">
            <v>7.0000000000000007E-2</v>
          </cell>
        </row>
        <row r="51">
          <cell r="K51">
            <v>60</v>
          </cell>
          <cell r="L51">
            <v>3.0000000000000001E-3</v>
          </cell>
          <cell r="M51">
            <v>2E-3</v>
          </cell>
          <cell r="N51">
            <v>3.0000000000000001E-3</v>
          </cell>
          <cell r="O51">
            <v>0.06</v>
          </cell>
          <cell r="P51">
            <v>0.2</v>
          </cell>
          <cell r="Q51">
            <v>0.12</v>
          </cell>
          <cell r="R51">
            <v>0.12</v>
          </cell>
          <cell r="S51">
            <v>0.15</v>
          </cell>
          <cell r="T51">
            <v>0.21</v>
          </cell>
          <cell r="U51">
            <v>0.08</v>
          </cell>
        </row>
        <row r="52">
          <cell r="K52">
            <v>61</v>
          </cell>
          <cell r="L52">
            <v>3.2000000000000002E-3</v>
          </cell>
          <cell r="M52">
            <v>2.2000000000000001E-3</v>
          </cell>
          <cell r="N52">
            <v>4.0000000000000001E-3</v>
          </cell>
          <cell r="O52">
            <v>0.08</v>
          </cell>
          <cell r="P52">
            <v>0.3</v>
          </cell>
          <cell r="Q52">
            <v>0.15</v>
          </cell>
          <cell r="R52">
            <v>0.15</v>
          </cell>
          <cell r="S52">
            <v>0.17</v>
          </cell>
          <cell r="T52">
            <v>0.25</v>
          </cell>
          <cell r="U52">
            <v>0.09</v>
          </cell>
        </row>
        <row r="53">
          <cell r="K53">
            <v>62</v>
          </cell>
          <cell r="L53">
            <v>3.3999999999999998E-3</v>
          </cell>
          <cell r="M53">
            <v>2.3999999999999998E-3</v>
          </cell>
          <cell r="N53">
            <v>5.0000000000000001E-3</v>
          </cell>
          <cell r="O53">
            <v>0.1</v>
          </cell>
          <cell r="P53">
            <v>0.4</v>
          </cell>
          <cell r="Q53">
            <v>0.2</v>
          </cell>
          <cell r="R53">
            <v>0.2</v>
          </cell>
          <cell r="S53">
            <v>0.19</v>
          </cell>
          <cell r="T53">
            <v>0.3</v>
          </cell>
          <cell r="U53">
            <v>0.1</v>
          </cell>
        </row>
        <row r="54">
          <cell r="K54">
            <v>63</v>
          </cell>
          <cell r="L54">
            <v>3.3999999999999998E-3</v>
          </cell>
          <cell r="M54">
            <v>2.3999999999999998E-3</v>
          </cell>
          <cell r="N54">
            <v>5.0000000000000001E-3</v>
          </cell>
          <cell r="O54">
            <v>0.1</v>
          </cell>
          <cell r="P54">
            <v>1</v>
          </cell>
          <cell r="Q54">
            <v>1</v>
          </cell>
          <cell r="R54">
            <v>1</v>
          </cell>
          <cell r="S54">
            <v>0.19</v>
          </cell>
          <cell r="T54">
            <v>0.3</v>
          </cell>
          <cell r="U54">
            <v>0.1</v>
          </cell>
        </row>
        <row r="55">
          <cell r="K55">
            <v>64</v>
          </cell>
          <cell r="L55">
            <v>3.3999999999999998E-3</v>
          </cell>
          <cell r="M55">
            <v>2.3999999999999998E-3</v>
          </cell>
          <cell r="N55">
            <v>5.0000000000000001E-3</v>
          </cell>
          <cell r="O55">
            <v>0.1</v>
          </cell>
          <cell r="P55">
            <v>1</v>
          </cell>
          <cell r="Q55">
            <v>1</v>
          </cell>
          <cell r="R55">
            <v>1</v>
          </cell>
          <cell r="S55">
            <v>0.19</v>
          </cell>
          <cell r="T55">
            <v>0.3</v>
          </cell>
          <cell r="U55">
            <v>0.1</v>
          </cell>
        </row>
        <row r="56">
          <cell r="K56">
            <v>65</v>
          </cell>
          <cell r="L56">
            <v>3.3999999999999998E-3</v>
          </cell>
          <cell r="M56">
            <v>2.3999999999999998E-3</v>
          </cell>
          <cell r="N56">
            <v>5.0000000000000001E-3</v>
          </cell>
          <cell r="O56">
            <v>0.1</v>
          </cell>
          <cell r="P56">
            <v>1</v>
          </cell>
          <cell r="Q56">
            <v>1</v>
          </cell>
          <cell r="R56">
            <v>1</v>
          </cell>
          <cell r="S56">
            <v>0.19</v>
          </cell>
          <cell r="T56">
            <v>0.3</v>
          </cell>
          <cell r="U56">
            <v>0.1</v>
          </cell>
        </row>
        <row r="57">
          <cell r="K57">
            <v>66</v>
          </cell>
          <cell r="L57">
            <v>3.3999999999999998E-3</v>
          </cell>
          <cell r="M57">
            <v>2.3999999999999998E-3</v>
          </cell>
          <cell r="N57">
            <v>5.0000000000000001E-3</v>
          </cell>
          <cell r="O57">
            <v>0.1</v>
          </cell>
          <cell r="P57">
            <v>1</v>
          </cell>
          <cell r="Q57">
            <v>1</v>
          </cell>
          <cell r="R57">
            <v>1</v>
          </cell>
          <cell r="S57">
            <v>0.19</v>
          </cell>
          <cell r="T57">
            <v>0.3</v>
          </cell>
          <cell r="U57">
            <v>0.1</v>
          </cell>
        </row>
        <row r="58">
          <cell r="K58">
            <v>67</v>
          </cell>
          <cell r="L58">
            <v>3.3999999999999998E-3</v>
          </cell>
          <cell r="M58">
            <v>2.3999999999999998E-3</v>
          </cell>
          <cell r="N58">
            <v>5.0000000000000001E-3</v>
          </cell>
          <cell r="O58">
            <v>0.1</v>
          </cell>
          <cell r="P58">
            <v>1</v>
          </cell>
          <cell r="Q58">
            <v>1</v>
          </cell>
          <cell r="R58">
            <v>1</v>
          </cell>
          <cell r="S58">
            <v>0.19</v>
          </cell>
          <cell r="T58">
            <v>0.3</v>
          </cell>
          <cell r="U58">
            <v>0.1</v>
          </cell>
        </row>
        <row r="59">
          <cell r="K59">
            <v>68</v>
          </cell>
          <cell r="L59">
            <v>3.3999999999999998E-3</v>
          </cell>
          <cell r="M59">
            <v>2.3999999999999998E-3</v>
          </cell>
          <cell r="N59">
            <v>5.0000000000000001E-3</v>
          </cell>
          <cell r="O59">
            <v>0.1</v>
          </cell>
          <cell r="P59">
            <v>1</v>
          </cell>
          <cell r="Q59">
            <v>1</v>
          </cell>
          <cell r="R59">
            <v>1</v>
          </cell>
          <cell r="S59">
            <v>0.19</v>
          </cell>
          <cell r="T59">
            <v>0.3</v>
          </cell>
          <cell r="U59">
            <v>0.1</v>
          </cell>
        </row>
        <row r="60">
          <cell r="K60">
            <v>69</v>
          </cell>
          <cell r="L60">
            <v>3.3999999999999998E-3</v>
          </cell>
          <cell r="M60">
            <v>2.3999999999999998E-3</v>
          </cell>
          <cell r="N60">
            <v>5.0000000000000001E-3</v>
          </cell>
          <cell r="O60">
            <v>0.1</v>
          </cell>
          <cell r="P60">
            <v>1</v>
          </cell>
          <cell r="Q60">
            <v>1</v>
          </cell>
          <cell r="R60">
            <v>1</v>
          </cell>
          <cell r="S60">
            <v>0.19</v>
          </cell>
          <cell r="T60">
            <v>0.3</v>
          </cell>
          <cell r="U60">
            <v>0.1</v>
          </cell>
        </row>
        <row r="61">
          <cell r="K61">
            <v>70</v>
          </cell>
          <cell r="L61">
            <v>3.3999999999999998E-3</v>
          </cell>
          <cell r="M61">
            <v>2.3999999999999998E-3</v>
          </cell>
          <cell r="N61">
            <v>5.0000000000000001E-3</v>
          </cell>
          <cell r="O61">
            <v>0.1</v>
          </cell>
          <cell r="P61">
            <v>1</v>
          </cell>
          <cell r="Q61">
            <v>1</v>
          </cell>
          <cell r="R61">
            <v>1</v>
          </cell>
          <cell r="S61">
            <v>0.19</v>
          </cell>
          <cell r="T61">
            <v>0.3</v>
          </cell>
          <cell r="U61">
            <v>0.1</v>
          </cell>
        </row>
        <row r="62">
          <cell r="K62">
            <v>71</v>
          </cell>
          <cell r="L62">
            <v>3.3999999999999998E-3</v>
          </cell>
          <cell r="M62">
            <v>2.3999999999999998E-3</v>
          </cell>
          <cell r="N62">
            <v>5.0000000000000001E-3</v>
          </cell>
          <cell r="O62">
            <v>0.1</v>
          </cell>
          <cell r="P62">
            <v>1</v>
          </cell>
          <cell r="Q62">
            <v>1</v>
          </cell>
          <cell r="R62">
            <v>1</v>
          </cell>
          <cell r="S62">
            <v>0.19</v>
          </cell>
          <cell r="T62">
            <v>0.3</v>
          </cell>
          <cell r="U62">
            <v>0.1</v>
          </cell>
        </row>
        <row r="63">
          <cell r="K63">
            <v>72</v>
          </cell>
          <cell r="L63">
            <v>3.3999999999999998E-3</v>
          </cell>
          <cell r="M63">
            <v>2.3999999999999998E-3</v>
          </cell>
          <cell r="N63">
            <v>5.0000000000000001E-3</v>
          </cell>
          <cell r="O63">
            <v>0.1</v>
          </cell>
          <cell r="P63">
            <v>1</v>
          </cell>
          <cell r="Q63">
            <v>1</v>
          </cell>
          <cell r="R63">
            <v>1</v>
          </cell>
          <cell r="S63">
            <v>0.19</v>
          </cell>
          <cell r="T63">
            <v>0.3</v>
          </cell>
          <cell r="U63">
            <v>0.1</v>
          </cell>
        </row>
        <row r="64">
          <cell r="K64">
            <v>73</v>
          </cell>
          <cell r="L64">
            <v>3.3999999999999998E-3</v>
          </cell>
          <cell r="M64">
            <v>2.3999999999999998E-3</v>
          </cell>
          <cell r="N64">
            <v>5.0000000000000001E-3</v>
          </cell>
          <cell r="O64">
            <v>0.1</v>
          </cell>
          <cell r="P64">
            <v>1</v>
          </cell>
          <cell r="Q64">
            <v>1</v>
          </cell>
          <cell r="R64">
            <v>1</v>
          </cell>
          <cell r="S64">
            <v>0.19</v>
          </cell>
          <cell r="T64">
            <v>0.3</v>
          </cell>
          <cell r="U64">
            <v>0.1</v>
          </cell>
        </row>
        <row r="65">
          <cell r="K65">
            <v>74</v>
          </cell>
          <cell r="L65">
            <v>3.3999999999999998E-3</v>
          </cell>
          <cell r="M65">
            <v>2.3999999999999998E-3</v>
          </cell>
          <cell r="N65">
            <v>5.0000000000000001E-3</v>
          </cell>
          <cell r="O65">
            <v>0.1</v>
          </cell>
          <cell r="P65">
            <v>1</v>
          </cell>
          <cell r="Q65">
            <v>1</v>
          </cell>
          <cell r="R65">
            <v>1</v>
          </cell>
          <cell r="S65">
            <v>0.19</v>
          </cell>
          <cell r="T65">
            <v>0.3</v>
          </cell>
          <cell r="U65">
            <v>0.1</v>
          </cell>
        </row>
        <row r="66">
          <cell r="K66">
            <v>75</v>
          </cell>
          <cell r="L66">
            <v>3.3999999999999998E-3</v>
          </cell>
          <cell r="M66">
            <v>2.3999999999999998E-3</v>
          </cell>
          <cell r="N66">
            <v>5.0000000000000001E-3</v>
          </cell>
          <cell r="O66">
            <v>0.1</v>
          </cell>
          <cell r="P66">
            <v>1</v>
          </cell>
          <cell r="Q66">
            <v>1</v>
          </cell>
          <cell r="R66">
            <v>1</v>
          </cell>
          <cell r="S66">
            <v>0.19</v>
          </cell>
          <cell r="T66">
            <v>0.3</v>
          </cell>
          <cell r="U66">
            <v>0.1</v>
          </cell>
        </row>
        <row r="67">
          <cell r="K67">
            <v>76</v>
          </cell>
          <cell r="L67">
            <v>3.3999999999999998E-3</v>
          </cell>
          <cell r="M67">
            <v>2.3999999999999998E-3</v>
          </cell>
          <cell r="N67">
            <v>5.0000000000000001E-3</v>
          </cell>
          <cell r="O67">
            <v>0.1</v>
          </cell>
          <cell r="P67">
            <v>1</v>
          </cell>
          <cell r="Q67">
            <v>1</v>
          </cell>
          <cell r="R67">
            <v>1</v>
          </cell>
          <cell r="S67">
            <v>0.19</v>
          </cell>
          <cell r="T67">
            <v>0.3</v>
          </cell>
          <cell r="U67">
            <v>0.1</v>
          </cell>
        </row>
        <row r="68">
          <cell r="K68">
            <v>77</v>
          </cell>
          <cell r="L68">
            <v>3.3999999999999998E-3</v>
          </cell>
          <cell r="M68">
            <v>2.3999999999999998E-3</v>
          </cell>
          <cell r="N68">
            <v>5.0000000000000001E-3</v>
          </cell>
          <cell r="O68">
            <v>0.1</v>
          </cell>
          <cell r="P68">
            <v>1</v>
          </cell>
          <cell r="Q68">
            <v>1</v>
          </cell>
          <cell r="R68">
            <v>1</v>
          </cell>
          <cell r="S68">
            <v>0.19</v>
          </cell>
          <cell r="T68">
            <v>0.3</v>
          </cell>
          <cell r="U68">
            <v>0.1</v>
          </cell>
        </row>
        <row r="69">
          <cell r="K69">
            <v>78</v>
          </cell>
          <cell r="L69">
            <v>3.3999999999999998E-3</v>
          </cell>
          <cell r="M69">
            <v>2.3999999999999998E-3</v>
          </cell>
          <cell r="N69">
            <v>5.0000000000000001E-3</v>
          </cell>
          <cell r="O69">
            <v>0.1</v>
          </cell>
          <cell r="P69">
            <v>1</v>
          </cell>
          <cell r="Q69">
            <v>1</v>
          </cell>
          <cell r="R69">
            <v>1</v>
          </cell>
          <cell r="S69">
            <v>0.19</v>
          </cell>
          <cell r="T69">
            <v>0.3</v>
          </cell>
          <cell r="U69">
            <v>0.1</v>
          </cell>
        </row>
        <row r="70">
          <cell r="K70">
            <v>79</v>
          </cell>
          <cell r="L70">
            <v>3.3999999999999998E-3</v>
          </cell>
          <cell r="M70">
            <v>2.3999999999999998E-3</v>
          </cell>
          <cell r="N70">
            <v>5.0000000000000001E-3</v>
          </cell>
          <cell r="O70">
            <v>0.1</v>
          </cell>
          <cell r="P70">
            <v>1</v>
          </cell>
          <cell r="Q70">
            <v>1</v>
          </cell>
          <cell r="R70">
            <v>1</v>
          </cell>
          <cell r="S70">
            <v>0.19</v>
          </cell>
          <cell r="T70">
            <v>0.3</v>
          </cell>
          <cell r="U70">
            <v>0.1</v>
          </cell>
        </row>
        <row r="71">
          <cell r="K71">
            <v>80</v>
          </cell>
          <cell r="L71">
            <v>3.3999999999999998E-3</v>
          </cell>
          <cell r="M71">
            <v>2.3999999999999998E-3</v>
          </cell>
          <cell r="N71">
            <v>5.0000000000000001E-3</v>
          </cell>
          <cell r="O71">
            <v>0.1</v>
          </cell>
          <cell r="P71">
            <v>1</v>
          </cell>
          <cell r="Q71">
            <v>1</v>
          </cell>
          <cell r="R71">
            <v>1</v>
          </cell>
          <cell r="S71">
            <v>0.19</v>
          </cell>
          <cell r="T71">
            <v>0.3</v>
          </cell>
          <cell r="U71">
            <v>0.1</v>
          </cell>
        </row>
        <row r="72">
          <cell r="K72">
            <v>81</v>
          </cell>
          <cell r="L72">
            <v>3.3999999999999998E-3</v>
          </cell>
          <cell r="M72">
            <v>2.3999999999999998E-3</v>
          </cell>
          <cell r="N72">
            <v>5.0000000000000001E-3</v>
          </cell>
          <cell r="O72">
            <v>0.1</v>
          </cell>
          <cell r="P72">
            <v>1</v>
          </cell>
          <cell r="Q72">
            <v>1</v>
          </cell>
          <cell r="R72">
            <v>1</v>
          </cell>
          <cell r="S72">
            <v>0.19</v>
          </cell>
          <cell r="T72">
            <v>0.3</v>
          </cell>
          <cell r="U72">
            <v>0.1</v>
          </cell>
        </row>
      </sheetData>
      <sheetData sheetId="75"/>
      <sheetData sheetId="76"/>
      <sheetData sheetId="77">
        <row r="10">
          <cell r="B10">
            <v>0</v>
          </cell>
          <cell r="D10">
            <v>5.5E-2</v>
          </cell>
          <cell r="E10">
            <v>0</v>
          </cell>
          <cell r="F10">
            <v>0.08</v>
          </cell>
        </row>
        <row r="11">
          <cell r="B11">
            <v>1</v>
          </cell>
          <cell r="D11">
            <v>9.5000000000000001E-2</v>
          </cell>
          <cell r="E11">
            <v>0</v>
          </cell>
          <cell r="F11">
            <v>0.12</v>
          </cell>
        </row>
        <row r="12">
          <cell r="B12">
            <v>2</v>
          </cell>
          <cell r="D12">
            <v>0.10500000000000001</v>
          </cell>
          <cell r="E12">
            <v>0</v>
          </cell>
          <cell r="F12">
            <v>0.13</v>
          </cell>
        </row>
        <row r="13">
          <cell r="B13">
            <v>3</v>
          </cell>
          <cell r="D13">
            <v>0.10500000000000001</v>
          </cell>
          <cell r="E13">
            <v>0</v>
          </cell>
          <cell r="F13">
            <v>0.13</v>
          </cell>
        </row>
        <row r="14">
          <cell r="B14">
            <v>4</v>
          </cell>
          <cell r="D14">
            <v>0.46500000000000002</v>
          </cell>
          <cell r="E14">
            <v>0</v>
          </cell>
          <cell r="F14">
            <v>0.49</v>
          </cell>
        </row>
        <row r="15">
          <cell r="B15">
            <v>5</v>
          </cell>
          <cell r="D15">
            <v>1.4999999999999999E-2</v>
          </cell>
          <cell r="E15">
            <v>0</v>
          </cell>
          <cell r="F15">
            <v>0.04</v>
          </cell>
        </row>
        <row r="16">
          <cell r="B16">
            <v>6</v>
          </cell>
          <cell r="D16">
            <v>1.6E-2</v>
          </cell>
          <cell r="E16">
            <v>0</v>
          </cell>
          <cell r="F16">
            <v>4.0999999999999995E-2</v>
          </cell>
        </row>
        <row r="17">
          <cell r="B17">
            <v>7</v>
          </cell>
          <cell r="D17">
            <v>1.7000000000000001E-2</v>
          </cell>
          <cell r="E17">
            <v>0</v>
          </cell>
          <cell r="F17">
            <v>4.1999999999999996E-2</v>
          </cell>
        </row>
        <row r="18">
          <cell r="B18">
            <v>8</v>
          </cell>
          <cell r="D18">
            <v>1.7999999999999999E-2</v>
          </cell>
          <cell r="E18">
            <v>0</v>
          </cell>
          <cell r="F18">
            <v>4.2999999999999997E-2</v>
          </cell>
        </row>
        <row r="19">
          <cell r="B19">
            <v>9</v>
          </cell>
          <cell r="D19">
            <v>3.2000000000000001E-2</v>
          </cell>
          <cell r="E19">
            <v>0</v>
          </cell>
          <cell r="F19">
            <v>5.6999999999999995E-2</v>
          </cell>
        </row>
        <row r="20">
          <cell r="B20">
            <v>10</v>
          </cell>
          <cell r="D20">
            <v>0.02</v>
          </cell>
          <cell r="E20">
            <v>0</v>
          </cell>
          <cell r="F20">
            <v>4.4999999999999998E-2</v>
          </cell>
        </row>
        <row r="21">
          <cell r="B21">
            <v>11</v>
          </cell>
          <cell r="D21">
            <v>2.1000000000000001E-2</v>
          </cell>
          <cell r="E21">
            <v>0</v>
          </cell>
          <cell r="F21">
            <v>4.5999999999999999E-2</v>
          </cell>
        </row>
        <row r="22">
          <cell r="B22">
            <v>12</v>
          </cell>
          <cell r="D22">
            <v>2.2000000000000002E-2</v>
          </cell>
          <cell r="E22">
            <v>0</v>
          </cell>
          <cell r="F22">
            <v>4.7E-2</v>
          </cell>
        </row>
        <row r="23">
          <cell r="B23">
            <v>13</v>
          </cell>
          <cell r="D23">
            <v>2.3E-2</v>
          </cell>
          <cell r="E23">
            <v>0</v>
          </cell>
          <cell r="F23">
            <v>4.8000000000000001E-2</v>
          </cell>
        </row>
        <row r="24">
          <cell r="B24">
            <v>14</v>
          </cell>
          <cell r="D24">
            <v>3.5999999999999997E-2</v>
          </cell>
          <cell r="E24">
            <v>0</v>
          </cell>
          <cell r="F24">
            <v>6.0999999999999999E-2</v>
          </cell>
        </row>
        <row r="25">
          <cell r="B25">
            <v>15</v>
          </cell>
          <cell r="D25">
            <v>2.5000000000000001E-2</v>
          </cell>
          <cell r="E25">
            <v>0</v>
          </cell>
          <cell r="F25">
            <v>0.05</v>
          </cell>
        </row>
        <row r="26">
          <cell r="B26">
            <v>16</v>
          </cell>
          <cell r="D26">
            <v>2.4E-2</v>
          </cell>
          <cell r="E26">
            <v>0</v>
          </cell>
          <cell r="F26">
            <v>4.9000000000000002E-2</v>
          </cell>
        </row>
        <row r="27">
          <cell r="B27">
            <v>17</v>
          </cell>
          <cell r="D27">
            <v>2.3E-2</v>
          </cell>
          <cell r="E27">
            <v>0</v>
          </cell>
          <cell r="F27">
            <v>4.8000000000000001E-2</v>
          </cell>
        </row>
        <row r="28">
          <cell r="B28">
            <v>18</v>
          </cell>
          <cell r="D28">
            <v>2.2000000000000002E-2</v>
          </cell>
          <cell r="E28">
            <v>0</v>
          </cell>
          <cell r="F28">
            <v>4.7E-2</v>
          </cell>
        </row>
        <row r="29">
          <cell r="B29">
            <v>19</v>
          </cell>
          <cell r="D29">
            <v>3.3000000000000002E-2</v>
          </cell>
          <cell r="E29">
            <v>0</v>
          </cell>
          <cell r="F29">
            <v>5.7999999999999996E-2</v>
          </cell>
        </row>
        <row r="30">
          <cell r="B30">
            <v>20</v>
          </cell>
          <cell r="D30">
            <v>0.02</v>
          </cell>
          <cell r="E30">
            <v>0</v>
          </cell>
          <cell r="F30">
            <v>4.4999999999999998E-2</v>
          </cell>
        </row>
        <row r="31">
          <cell r="B31">
            <v>21</v>
          </cell>
          <cell r="D31">
            <v>1.9E-2</v>
          </cell>
          <cell r="E31">
            <v>0</v>
          </cell>
          <cell r="F31">
            <v>4.3999999999999997E-2</v>
          </cell>
        </row>
        <row r="32">
          <cell r="B32">
            <v>22</v>
          </cell>
          <cell r="D32">
            <v>1.7999999999999999E-2</v>
          </cell>
          <cell r="E32">
            <v>0</v>
          </cell>
          <cell r="F32">
            <v>4.2999999999999997E-2</v>
          </cell>
        </row>
        <row r="33">
          <cell r="B33">
            <v>23</v>
          </cell>
          <cell r="D33">
            <v>1.7000000000000001E-2</v>
          </cell>
          <cell r="E33">
            <v>0</v>
          </cell>
          <cell r="F33">
            <v>4.1999999999999996E-2</v>
          </cell>
        </row>
        <row r="34">
          <cell r="B34">
            <v>24</v>
          </cell>
          <cell r="D34">
            <v>1.6E-2</v>
          </cell>
          <cell r="E34">
            <v>0</v>
          </cell>
          <cell r="F34">
            <v>4.0999999999999995E-2</v>
          </cell>
        </row>
        <row r="35">
          <cell r="B35">
            <v>25</v>
          </cell>
          <cell r="D35">
            <v>1.4999999999999999E-2</v>
          </cell>
          <cell r="E35">
            <v>0</v>
          </cell>
          <cell r="F35">
            <v>0.04</v>
          </cell>
        </row>
        <row r="36">
          <cell r="B36">
            <v>26</v>
          </cell>
          <cell r="D36">
            <v>1.3999999999999999E-2</v>
          </cell>
          <cell r="E36">
            <v>0</v>
          </cell>
          <cell r="F36">
            <v>3.9E-2</v>
          </cell>
        </row>
        <row r="37">
          <cell r="B37">
            <v>27</v>
          </cell>
          <cell r="D37">
            <v>1.3000000000000001E-2</v>
          </cell>
          <cell r="E37">
            <v>0</v>
          </cell>
          <cell r="F37">
            <v>3.7999999999999999E-2</v>
          </cell>
        </row>
        <row r="38">
          <cell r="B38">
            <v>28</v>
          </cell>
          <cell r="D38">
            <v>1.2E-2</v>
          </cell>
          <cell r="E38">
            <v>0</v>
          </cell>
          <cell r="F38">
            <v>3.6999999999999998E-2</v>
          </cell>
        </row>
        <row r="39">
          <cell r="B39">
            <v>29</v>
          </cell>
          <cell r="D39">
            <v>1.0999999999999999E-2</v>
          </cell>
          <cell r="E39">
            <v>0</v>
          </cell>
          <cell r="F39">
            <v>3.5999999999999997E-2</v>
          </cell>
        </row>
        <row r="40">
          <cell r="B40">
            <v>30</v>
          </cell>
          <cell r="D40">
            <v>1.0000000000000002E-2</v>
          </cell>
          <cell r="E40">
            <v>0</v>
          </cell>
          <cell r="F40">
            <v>3.5000000000000003E-2</v>
          </cell>
        </row>
        <row r="41">
          <cell r="B41">
            <v>31</v>
          </cell>
          <cell r="D41">
            <v>1.0000000000000002E-2</v>
          </cell>
          <cell r="E41">
            <v>0</v>
          </cell>
          <cell r="F41">
            <v>3.5000000000000003E-2</v>
          </cell>
        </row>
        <row r="42">
          <cell r="B42">
            <v>32</v>
          </cell>
          <cell r="D42">
            <v>1.0000000000000002E-2</v>
          </cell>
          <cell r="E42">
            <v>0</v>
          </cell>
          <cell r="F42">
            <v>3.5000000000000003E-2</v>
          </cell>
        </row>
        <row r="43">
          <cell r="B43">
            <v>33</v>
          </cell>
          <cell r="D43">
            <v>1.0000000000000002E-2</v>
          </cell>
          <cell r="E43">
            <v>0</v>
          </cell>
          <cell r="F43">
            <v>3.5000000000000003E-2</v>
          </cell>
        </row>
        <row r="44">
          <cell r="B44">
            <v>34</v>
          </cell>
          <cell r="D44">
            <v>1.0000000000000002E-2</v>
          </cell>
          <cell r="E44">
            <v>0</v>
          </cell>
          <cell r="F44">
            <v>3.5000000000000003E-2</v>
          </cell>
        </row>
        <row r="45">
          <cell r="B45">
            <v>35</v>
          </cell>
          <cell r="D45">
            <v>1.0000000000000002E-2</v>
          </cell>
          <cell r="E45">
            <v>0</v>
          </cell>
          <cell r="F45">
            <v>3.5000000000000003E-2</v>
          </cell>
        </row>
        <row r="46">
          <cell r="B46">
            <v>36</v>
          </cell>
          <cell r="D46">
            <v>1.0000000000000002E-2</v>
          </cell>
          <cell r="E46">
            <v>0</v>
          </cell>
          <cell r="F46">
            <v>3.5000000000000003E-2</v>
          </cell>
        </row>
        <row r="47">
          <cell r="B47">
            <v>37</v>
          </cell>
          <cell r="D47">
            <v>1.0000000000000002E-2</v>
          </cell>
          <cell r="E47">
            <v>0</v>
          </cell>
          <cell r="F47">
            <v>3.5000000000000003E-2</v>
          </cell>
        </row>
        <row r="48">
          <cell r="B48">
            <v>38</v>
          </cell>
          <cell r="D48">
            <v>1.0000000000000002E-2</v>
          </cell>
          <cell r="E48">
            <v>0</v>
          </cell>
          <cell r="F48">
            <v>3.5000000000000003E-2</v>
          </cell>
        </row>
        <row r="49">
          <cell r="B49">
            <v>39</v>
          </cell>
          <cell r="D49">
            <v>1.0000000000000002E-2</v>
          </cell>
          <cell r="E49">
            <v>0</v>
          </cell>
          <cell r="F49">
            <v>3.5000000000000003E-2</v>
          </cell>
        </row>
        <row r="50">
          <cell r="B50">
            <v>40</v>
          </cell>
          <cell r="D50">
            <v>1.0000000000000002E-2</v>
          </cell>
          <cell r="E50">
            <v>0</v>
          </cell>
          <cell r="F50">
            <v>3.5000000000000003E-2</v>
          </cell>
        </row>
        <row r="51">
          <cell r="B51">
            <v>41</v>
          </cell>
          <cell r="D51">
            <v>1.0000000000000002E-2</v>
          </cell>
          <cell r="E51">
            <v>0</v>
          </cell>
          <cell r="F51">
            <v>3.5000000000000003E-2</v>
          </cell>
        </row>
        <row r="52">
          <cell r="B52">
            <v>42</v>
          </cell>
          <cell r="D52">
            <v>1.0000000000000002E-2</v>
          </cell>
          <cell r="E52">
            <v>0</v>
          </cell>
          <cell r="F52">
            <v>3.5000000000000003E-2</v>
          </cell>
        </row>
        <row r="53">
          <cell r="B53">
            <v>43</v>
          </cell>
          <cell r="D53">
            <v>1.0000000000000002E-2</v>
          </cell>
          <cell r="E53">
            <v>0</v>
          </cell>
          <cell r="F53">
            <v>3.5000000000000003E-2</v>
          </cell>
        </row>
        <row r="54">
          <cell r="B54">
            <v>44</v>
          </cell>
          <cell r="D54">
            <v>1.0000000000000002E-2</v>
          </cell>
          <cell r="E54">
            <v>0</v>
          </cell>
          <cell r="F54">
            <v>3.5000000000000003E-2</v>
          </cell>
        </row>
        <row r="55">
          <cell r="B55">
            <v>45</v>
          </cell>
          <cell r="D55">
            <v>1.0000000000000002E-2</v>
          </cell>
          <cell r="E55">
            <v>0</v>
          </cell>
          <cell r="F55">
            <v>3.5000000000000003E-2</v>
          </cell>
        </row>
      </sheetData>
      <sheetData sheetId="78">
        <row r="9">
          <cell r="B9">
            <v>0</v>
          </cell>
          <cell r="D9">
            <v>0.15</v>
          </cell>
          <cell r="E9">
            <v>0</v>
          </cell>
          <cell r="F9">
            <v>0.16</v>
          </cell>
          <cell r="H9">
            <v>0.15</v>
          </cell>
          <cell r="J9">
            <v>0.16</v>
          </cell>
          <cell r="K9">
            <v>0</v>
          </cell>
          <cell r="L9">
            <v>0.15</v>
          </cell>
        </row>
        <row r="10">
          <cell r="B10">
            <v>1</v>
          </cell>
          <cell r="D10">
            <v>0.15</v>
          </cell>
          <cell r="E10">
            <v>0</v>
          </cell>
          <cell r="F10">
            <v>0.16</v>
          </cell>
          <cell r="H10">
            <v>0.15</v>
          </cell>
          <cell r="J10">
            <v>0.16</v>
          </cell>
          <cell r="K10">
            <v>0</v>
          </cell>
          <cell r="L10">
            <v>0.15</v>
          </cell>
        </row>
        <row r="11">
          <cell r="B11">
            <v>2</v>
          </cell>
          <cell r="D11">
            <v>0.15</v>
          </cell>
          <cell r="E11">
            <v>0</v>
          </cell>
          <cell r="F11">
            <v>0.16</v>
          </cell>
          <cell r="H11">
            <v>0.15</v>
          </cell>
          <cell r="J11">
            <v>0.16</v>
          </cell>
          <cell r="K11">
            <v>0</v>
          </cell>
          <cell r="L11">
            <v>0.15</v>
          </cell>
        </row>
        <row r="12">
          <cell r="B12">
            <v>3</v>
          </cell>
          <cell r="D12">
            <v>0.15</v>
          </cell>
          <cell r="E12">
            <v>0</v>
          </cell>
          <cell r="F12">
            <v>0.16</v>
          </cell>
          <cell r="H12">
            <v>0.15</v>
          </cell>
          <cell r="J12">
            <v>0.16</v>
          </cell>
          <cell r="K12">
            <v>0</v>
          </cell>
          <cell r="L12">
            <v>0.15</v>
          </cell>
        </row>
        <row r="13">
          <cell r="B13">
            <v>4</v>
          </cell>
          <cell r="D13">
            <v>0.15</v>
          </cell>
          <cell r="E13">
            <v>0</v>
          </cell>
          <cell r="F13">
            <v>0.16</v>
          </cell>
          <cell r="H13">
            <v>0.15</v>
          </cell>
          <cell r="J13">
            <v>0.16</v>
          </cell>
          <cell r="K13">
            <v>0</v>
          </cell>
          <cell r="L13">
            <v>0.15</v>
          </cell>
        </row>
        <row r="14">
          <cell r="B14">
            <v>5</v>
          </cell>
          <cell r="D14">
            <v>0.15</v>
          </cell>
          <cell r="E14">
            <v>0</v>
          </cell>
          <cell r="F14">
            <v>0.16</v>
          </cell>
          <cell r="H14">
            <v>0.15</v>
          </cell>
          <cell r="J14">
            <v>0.16</v>
          </cell>
          <cell r="K14">
            <v>0</v>
          </cell>
          <cell r="L14">
            <v>0.15</v>
          </cell>
        </row>
        <row r="15">
          <cell r="B15">
            <v>6</v>
          </cell>
          <cell r="D15">
            <v>0.15</v>
          </cell>
          <cell r="E15">
            <v>0</v>
          </cell>
          <cell r="F15">
            <v>0.16</v>
          </cell>
          <cell r="H15">
            <v>0.15</v>
          </cell>
          <cell r="J15">
            <v>0.16</v>
          </cell>
          <cell r="K15">
            <v>0</v>
          </cell>
          <cell r="L15">
            <v>0.15</v>
          </cell>
        </row>
        <row r="16">
          <cell r="B16">
            <v>7</v>
          </cell>
          <cell r="D16">
            <v>0.15</v>
          </cell>
          <cell r="E16">
            <v>0</v>
          </cell>
          <cell r="F16">
            <v>0.16</v>
          </cell>
          <cell r="H16">
            <v>0.15</v>
          </cell>
          <cell r="J16">
            <v>0.16</v>
          </cell>
          <cell r="K16">
            <v>0</v>
          </cell>
          <cell r="L16">
            <v>0.15</v>
          </cell>
        </row>
        <row r="17">
          <cell r="B17">
            <v>8</v>
          </cell>
          <cell r="D17">
            <v>0.15</v>
          </cell>
          <cell r="E17">
            <v>0</v>
          </cell>
          <cell r="F17">
            <v>0.16</v>
          </cell>
          <cell r="H17">
            <v>0.15</v>
          </cell>
          <cell r="J17">
            <v>0.16</v>
          </cell>
          <cell r="K17">
            <v>0</v>
          </cell>
          <cell r="L17">
            <v>0.15</v>
          </cell>
        </row>
        <row r="18">
          <cell r="B18">
            <v>9</v>
          </cell>
          <cell r="D18">
            <v>0.15</v>
          </cell>
          <cell r="E18">
            <v>0</v>
          </cell>
          <cell r="F18">
            <v>0.16</v>
          </cell>
          <cell r="H18">
            <v>0.15</v>
          </cell>
          <cell r="J18">
            <v>0.16</v>
          </cell>
          <cell r="K18">
            <v>0</v>
          </cell>
          <cell r="L18">
            <v>0.15</v>
          </cell>
        </row>
        <row r="19">
          <cell r="B19">
            <v>10</v>
          </cell>
          <cell r="D19">
            <v>0.15</v>
          </cell>
          <cell r="E19">
            <v>0</v>
          </cell>
          <cell r="F19">
            <v>0.16</v>
          </cell>
          <cell r="H19">
            <v>0.15</v>
          </cell>
          <cell r="J19">
            <v>0.16</v>
          </cell>
          <cell r="K19">
            <v>0</v>
          </cell>
          <cell r="L19">
            <v>0.15</v>
          </cell>
        </row>
        <row r="20">
          <cell r="B20">
            <v>11</v>
          </cell>
          <cell r="D20">
            <v>0.15</v>
          </cell>
          <cell r="E20">
            <v>0</v>
          </cell>
          <cell r="F20">
            <v>0.16</v>
          </cell>
          <cell r="H20">
            <v>0.15</v>
          </cell>
          <cell r="J20">
            <v>0.16</v>
          </cell>
          <cell r="K20">
            <v>0</v>
          </cell>
          <cell r="L20">
            <v>0.15</v>
          </cell>
        </row>
        <row r="21">
          <cell r="B21">
            <v>12</v>
          </cell>
          <cell r="D21">
            <v>0.15</v>
          </cell>
          <cell r="E21">
            <v>0</v>
          </cell>
          <cell r="F21">
            <v>0.16</v>
          </cell>
          <cell r="H21">
            <v>0.15</v>
          </cell>
          <cell r="J21">
            <v>0.16</v>
          </cell>
          <cell r="K21">
            <v>0</v>
          </cell>
          <cell r="L21">
            <v>0.15</v>
          </cell>
        </row>
        <row r="22">
          <cell r="B22">
            <v>13</v>
          </cell>
          <cell r="D22">
            <v>0.15</v>
          </cell>
          <cell r="E22">
            <v>0</v>
          </cell>
          <cell r="F22">
            <v>0.16</v>
          </cell>
          <cell r="H22">
            <v>0.15</v>
          </cell>
          <cell r="J22">
            <v>0.16</v>
          </cell>
          <cell r="K22">
            <v>0</v>
          </cell>
          <cell r="L22">
            <v>0.15</v>
          </cell>
        </row>
        <row r="23">
          <cell r="B23">
            <v>14</v>
          </cell>
          <cell r="D23">
            <v>0.15</v>
          </cell>
          <cell r="E23">
            <v>0</v>
          </cell>
          <cell r="F23">
            <v>0.17</v>
          </cell>
          <cell r="H23">
            <v>0.15</v>
          </cell>
          <cell r="J23">
            <v>0.16</v>
          </cell>
          <cell r="K23">
            <v>0</v>
          </cell>
          <cell r="L23">
            <v>0.15</v>
          </cell>
        </row>
        <row r="24">
          <cell r="B24">
            <v>15</v>
          </cell>
          <cell r="D24">
            <v>0.15</v>
          </cell>
          <cell r="E24">
            <v>0</v>
          </cell>
          <cell r="F24">
            <v>0.18</v>
          </cell>
          <cell r="H24">
            <v>0.15</v>
          </cell>
          <cell r="J24">
            <v>0.16</v>
          </cell>
          <cell r="K24">
            <v>0</v>
          </cell>
          <cell r="L24">
            <v>0.15</v>
          </cell>
        </row>
        <row r="25">
          <cell r="B25">
            <v>16</v>
          </cell>
          <cell r="D25">
            <v>0.15</v>
          </cell>
          <cell r="E25">
            <v>0</v>
          </cell>
          <cell r="F25">
            <v>0.19</v>
          </cell>
          <cell r="H25">
            <v>0.16</v>
          </cell>
          <cell r="J25">
            <v>0.17</v>
          </cell>
          <cell r="K25">
            <v>0</v>
          </cell>
          <cell r="L25">
            <v>0.16</v>
          </cell>
        </row>
        <row r="26">
          <cell r="B26">
            <v>17</v>
          </cell>
          <cell r="D26">
            <v>0.15</v>
          </cell>
          <cell r="E26">
            <v>0</v>
          </cell>
          <cell r="F26">
            <v>0.2</v>
          </cell>
          <cell r="H26">
            <v>0.17</v>
          </cell>
          <cell r="J26">
            <v>0.18</v>
          </cell>
          <cell r="K26">
            <v>0</v>
          </cell>
          <cell r="L26">
            <v>0.17</v>
          </cell>
        </row>
        <row r="27">
          <cell r="B27">
            <v>18</v>
          </cell>
          <cell r="D27">
            <v>0.16</v>
          </cell>
          <cell r="E27">
            <v>0</v>
          </cell>
          <cell r="F27">
            <v>0.21</v>
          </cell>
          <cell r="H27">
            <v>0.18</v>
          </cell>
          <cell r="J27">
            <v>0.19</v>
          </cell>
          <cell r="K27">
            <v>0</v>
          </cell>
          <cell r="L27">
            <v>0.18</v>
          </cell>
        </row>
        <row r="28">
          <cell r="B28">
            <v>19</v>
          </cell>
          <cell r="D28">
            <v>0.17</v>
          </cell>
          <cell r="E28">
            <v>0</v>
          </cell>
          <cell r="F28">
            <v>0.22</v>
          </cell>
          <cell r="H28">
            <v>0.19</v>
          </cell>
          <cell r="J28">
            <v>0.2</v>
          </cell>
          <cell r="K28">
            <v>0</v>
          </cell>
          <cell r="L28">
            <v>0.19</v>
          </cell>
        </row>
        <row r="29">
          <cell r="B29">
            <v>20</v>
          </cell>
          <cell r="D29">
            <v>0.18</v>
          </cell>
          <cell r="E29">
            <v>0</v>
          </cell>
          <cell r="F29">
            <v>0.23</v>
          </cell>
          <cell r="H29">
            <v>0.2</v>
          </cell>
          <cell r="J29">
            <v>0.21</v>
          </cell>
          <cell r="K29">
            <v>0</v>
          </cell>
          <cell r="L29">
            <v>0.2</v>
          </cell>
        </row>
        <row r="30">
          <cell r="B30">
            <v>21</v>
          </cell>
          <cell r="D30">
            <v>0.17</v>
          </cell>
          <cell r="E30">
            <v>0</v>
          </cell>
          <cell r="F30">
            <v>0.22</v>
          </cell>
          <cell r="H30">
            <v>0.19</v>
          </cell>
          <cell r="J30">
            <v>0.2</v>
          </cell>
          <cell r="K30">
            <v>0</v>
          </cell>
          <cell r="L30">
            <v>0.19</v>
          </cell>
        </row>
        <row r="31">
          <cell r="B31">
            <v>22</v>
          </cell>
          <cell r="D31">
            <v>0.16</v>
          </cell>
          <cell r="E31">
            <v>0</v>
          </cell>
          <cell r="F31">
            <v>0.21</v>
          </cell>
          <cell r="H31">
            <v>0.18</v>
          </cell>
          <cell r="J31">
            <v>0.19</v>
          </cell>
          <cell r="K31">
            <v>0</v>
          </cell>
          <cell r="L31">
            <v>0.18</v>
          </cell>
        </row>
        <row r="32">
          <cell r="B32">
            <v>23</v>
          </cell>
          <cell r="D32">
            <v>0.15</v>
          </cell>
          <cell r="E32">
            <v>0</v>
          </cell>
          <cell r="F32">
            <v>0.2</v>
          </cell>
          <cell r="H32">
            <v>0.17</v>
          </cell>
          <cell r="J32">
            <v>0.18</v>
          </cell>
          <cell r="K32">
            <v>0</v>
          </cell>
          <cell r="L32">
            <v>0.17</v>
          </cell>
        </row>
        <row r="33">
          <cell r="B33">
            <v>24</v>
          </cell>
          <cell r="D33">
            <v>0.14000000000000001</v>
          </cell>
          <cell r="E33">
            <v>0</v>
          </cell>
          <cell r="F33">
            <v>0.19</v>
          </cell>
          <cell r="H33">
            <v>0.16</v>
          </cell>
          <cell r="J33">
            <v>0.17</v>
          </cell>
          <cell r="K33">
            <v>0</v>
          </cell>
          <cell r="L33">
            <v>0.16</v>
          </cell>
        </row>
        <row r="34">
          <cell r="B34">
            <v>25</v>
          </cell>
          <cell r="D34">
            <v>0.13</v>
          </cell>
          <cell r="E34">
            <v>0</v>
          </cell>
          <cell r="F34">
            <v>0.18</v>
          </cell>
          <cell r="H34">
            <v>0.15</v>
          </cell>
          <cell r="J34">
            <v>0.16</v>
          </cell>
          <cell r="K34">
            <v>0</v>
          </cell>
          <cell r="L34">
            <v>0.15</v>
          </cell>
        </row>
        <row r="35">
          <cell r="B35">
            <v>26</v>
          </cell>
          <cell r="D35">
            <v>0.12</v>
          </cell>
          <cell r="E35">
            <v>0</v>
          </cell>
          <cell r="F35">
            <v>0.16</v>
          </cell>
          <cell r="H35">
            <v>0.13</v>
          </cell>
          <cell r="J35">
            <v>0.14000000000000001</v>
          </cell>
          <cell r="K35">
            <v>0</v>
          </cell>
          <cell r="L35">
            <v>0.13</v>
          </cell>
        </row>
        <row r="36">
          <cell r="B36">
            <v>27</v>
          </cell>
          <cell r="D36">
            <v>0.11</v>
          </cell>
          <cell r="E36">
            <v>0</v>
          </cell>
          <cell r="F36">
            <v>0.14000000000000001</v>
          </cell>
          <cell r="H36">
            <v>0.11</v>
          </cell>
          <cell r="J36">
            <v>0.13</v>
          </cell>
          <cell r="K36">
            <v>0</v>
          </cell>
          <cell r="L36">
            <v>0.11</v>
          </cell>
        </row>
        <row r="37">
          <cell r="B37">
            <v>28</v>
          </cell>
          <cell r="D37">
            <v>0.1</v>
          </cell>
          <cell r="E37">
            <v>0</v>
          </cell>
          <cell r="F37">
            <v>0.12</v>
          </cell>
          <cell r="H37">
            <v>0.1</v>
          </cell>
          <cell r="J37">
            <v>0.11</v>
          </cell>
          <cell r="K37">
            <v>0</v>
          </cell>
          <cell r="L37">
            <v>0.1</v>
          </cell>
        </row>
        <row r="38">
          <cell r="B38">
            <v>29</v>
          </cell>
          <cell r="D38">
            <v>0.09</v>
          </cell>
          <cell r="E38">
            <v>0</v>
          </cell>
          <cell r="F38">
            <v>0.11</v>
          </cell>
          <cell r="H38">
            <v>0.09</v>
          </cell>
          <cell r="J38">
            <v>0.1</v>
          </cell>
          <cell r="K38">
            <v>0</v>
          </cell>
          <cell r="L38">
            <v>0.09</v>
          </cell>
        </row>
        <row r="39">
          <cell r="B39">
            <v>30</v>
          </cell>
          <cell r="D39">
            <v>0.08</v>
          </cell>
          <cell r="E39">
            <v>0</v>
          </cell>
          <cell r="F39">
            <v>0.1</v>
          </cell>
          <cell r="H39">
            <v>0.08</v>
          </cell>
          <cell r="J39">
            <v>0.09</v>
          </cell>
          <cell r="K39">
            <v>0</v>
          </cell>
          <cell r="L39">
            <v>0.08</v>
          </cell>
        </row>
        <row r="40">
          <cell r="B40">
            <v>31</v>
          </cell>
          <cell r="D40">
            <v>7.0000000000000007E-2</v>
          </cell>
          <cell r="E40">
            <v>0</v>
          </cell>
          <cell r="F40">
            <v>0.09</v>
          </cell>
          <cell r="H40">
            <v>7.0000000000000007E-2</v>
          </cell>
          <cell r="J40">
            <v>0.08</v>
          </cell>
          <cell r="K40">
            <v>0</v>
          </cell>
          <cell r="L40">
            <v>7.0000000000000007E-2</v>
          </cell>
        </row>
        <row r="41">
          <cell r="B41">
            <v>32</v>
          </cell>
          <cell r="D41">
            <v>0.06</v>
          </cell>
          <cell r="E41">
            <v>0</v>
          </cell>
          <cell r="F41">
            <v>0.08</v>
          </cell>
          <cell r="H41">
            <v>0.06</v>
          </cell>
          <cell r="J41">
            <v>7.0000000000000007E-2</v>
          </cell>
          <cell r="K41">
            <v>0</v>
          </cell>
          <cell r="L41">
            <v>0.06</v>
          </cell>
        </row>
        <row r="42">
          <cell r="B42">
            <v>33</v>
          </cell>
          <cell r="D42">
            <v>0.05</v>
          </cell>
          <cell r="E42">
            <v>0</v>
          </cell>
          <cell r="F42">
            <v>7.0000000000000007E-2</v>
          </cell>
          <cell r="H42">
            <v>0.05</v>
          </cell>
          <cell r="J42">
            <v>0.06</v>
          </cell>
          <cell r="K42">
            <v>0</v>
          </cell>
          <cell r="L42">
            <v>0.05</v>
          </cell>
        </row>
        <row r="43">
          <cell r="B43">
            <v>34</v>
          </cell>
          <cell r="D43">
            <v>0.05</v>
          </cell>
          <cell r="E43">
            <v>0</v>
          </cell>
          <cell r="F43">
            <v>0.06</v>
          </cell>
          <cell r="H43">
            <v>0.05</v>
          </cell>
          <cell r="J43">
            <v>0.06</v>
          </cell>
          <cell r="K43">
            <v>0</v>
          </cell>
          <cell r="L43">
            <v>0.05</v>
          </cell>
        </row>
        <row r="44">
          <cell r="B44">
            <v>35</v>
          </cell>
          <cell r="D44">
            <v>0.05</v>
          </cell>
          <cell r="E44">
            <v>0</v>
          </cell>
          <cell r="F44">
            <v>0.06</v>
          </cell>
          <cell r="H44">
            <v>0.05</v>
          </cell>
          <cell r="J44">
            <v>0.06</v>
          </cell>
          <cell r="K44">
            <v>0</v>
          </cell>
          <cell r="L44">
            <v>0.05</v>
          </cell>
        </row>
        <row r="45">
          <cell r="B45">
            <v>36</v>
          </cell>
          <cell r="D45">
            <v>0.05</v>
          </cell>
          <cell r="E45">
            <v>0</v>
          </cell>
          <cell r="F45">
            <v>0.06</v>
          </cell>
          <cell r="H45">
            <v>0.05</v>
          </cell>
          <cell r="J45">
            <v>0.06</v>
          </cell>
          <cell r="K45">
            <v>0</v>
          </cell>
          <cell r="L45">
            <v>0.05</v>
          </cell>
        </row>
        <row r="46">
          <cell r="B46">
            <v>37</v>
          </cell>
          <cell r="D46">
            <v>0.05</v>
          </cell>
          <cell r="E46">
            <v>0</v>
          </cell>
          <cell r="F46">
            <v>0.06</v>
          </cell>
          <cell r="H46">
            <v>0.05</v>
          </cell>
          <cell r="J46">
            <v>0.06</v>
          </cell>
          <cell r="K46">
            <v>0</v>
          </cell>
          <cell r="L46">
            <v>0.05</v>
          </cell>
        </row>
        <row r="47">
          <cell r="B47">
            <v>38</v>
          </cell>
          <cell r="D47">
            <v>0.05</v>
          </cell>
          <cell r="E47">
            <v>0</v>
          </cell>
          <cell r="F47">
            <v>0.06</v>
          </cell>
          <cell r="H47">
            <v>0.05</v>
          </cell>
          <cell r="J47">
            <v>0.06</v>
          </cell>
          <cell r="K47">
            <v>0</v>
          </cell>
          <cell r="L47">
            <v>0.05</v>
          </cell>
        </row>
        <row r="48">
          <cell r="B48">
            <v>39</v>
          </cell>
          <cell r="D48">
            <v>0.05</v>
          </cell>
          <cell r="E48">
            <v>0</v>
          </cell>
          <cell r="F48">
            <v>0.06</v>
          </cell>
          <cell r="H48">
            <v>0.05</v>
          </cell>
          <cell r="J48">
            <v>0.06</v>
          </cell>
          <cell r="K48">
            <v>0</v>
          </cell>
          <cell r="L48">
            <v>0.05</v>
          </cell>
        </row>
        <row r="49">
          <cell r="B49">
            <v>40</v>
          </cell>
          <cell r="D49">
            <v>0.05</v>
          </cell>
          <cell r="E49">
            <v>0</v>
          </cell>
          <cell r="F49">
            <v>0.06</v>
          </cell>
          <cell r="H49">
            <v>0.05</v>
          </cell>
          <cell r="J49">
            <v>0.06</v>
          </cell>
          <cell r="K49">
            <v>0</v>
          </cell>
          <cell r="L49">
            <v>0.05</v>
          </cell>
        </row>
        <row r="50">
          <cell r="B50">
            <v>41</v>
          </cell>
          <cell r="D50">
            <v>0.05</v>
          </cell>
          <cell r="E50">
            <v>0</v>
          </cell>
          <cell r="F50">
            <v>0.06</v>
          </cell>
          <cell r="H50">
            <v>0.05</v>
          </cell>
          <cell r="J50">
            <v>0.06</v>
          </cell>
          <cell r="K50">
            <v>0</v>
          </cell>
          <cell r="L50">
            <v>0.05</v>
          </cell>
        </row>
        <row r="51">
          <cell r="B51">
            <v>42</v>
          </cell>
          <cell r="D51">
            <v>0.05</v>
          </cell>
          <cell r="E51">
            <v>0</v>
          </cell>
          <cell r="F51">
            <v>0.06</v>
          </cell>
          <cell r="H51">
            <v>0.05</v>
          </cell>
          <cell r="J51">
            <v>0.06</v>
          </cell>
          <cell r="K51">
            <v>0</v>
          </cell>
          <cell r="L51">
            <v>0.05</v>
          </cell>
        </row>
        <row r="52">
          <cell r="B52">
            <v>43</v>
          </cell>
          <cell r="D52">
            <v>0.05</v>
          </cell>
          <cell r="E52">
            <v>0</v>
          </cell>
          <cell r="F52">
            <v>0.06</v>
          </cell>
          <cell r="H52">
            <v>0.05</v>
          </cell>
          <cell r="J52">
            <v>0.06</v>
          </cell>
          <cell r="K52">
            <v>0</v>
          </cell>
          <cell r="L52">
            <v>0.05</v>
          </cell>
        </row>
        <row r="53">
          <cell r="B53">
            <v>44</v>
          </cell>
          <cell r="D53">
            <v>0.05</v>
          </cell>
          <cell r="E53">
            <v>0</v>
          </cell>
          <cell r="F53">
            <v>0.06</v>
          </cell>
          <cell r="H53">
            <v>0.05</v>
          </cell>
          <cell r="J53">
            <v>0.06</v>
          </cell>
          <cell r="K53">
            <v>0</v>
          </cell>
          <cell r="L53">
            <v>0.05</v>
          </cell>
        </row>
        <row r="54">
          <cell r="B54">
            <v>45</v>
          </cell>
          <cell r="D54">
            <v>0.05</v>
          </cell>
          <cell r="E54">
            <v>0</v>
          </cell>
          <cell r="F54">
            <v>0.06</v>
          </cell>
          <cell r="H54">
            <v>0.05</v>
          </cell>
          <cell r="J54">
            <v>0.06</v>
          </cell>
          <cell r="K54">
            <v>0</v>
          </cell>
          <cell r="L54">
            <v>0.05</v>
          </cell>
        </row>
      </sheetData>
      <sheetData sheetId="79">
        <row r="12">
          <cell r="C12">
            <v>0</v>
          </cell>
          <cell r="D12">
            <v>0</v>
          </cell>
          <cell r="E12">
            <v>0.02</v>
          </cell>
          <cell r="F12" t="str">
            <v>NA   </v>
          </cell>
          <cell r="G12" t="str">
            <v>NA   </v>
          </cell>
          <cell r="H12">
            <v>0.02</v>
          </cell>
        </row>
        <row r="13">
          <cell r="C13">
            <v>1</v>
          </cell>
          <cell r="D13">
            <v>0</v>
          </cell>
          <cell r="E13">
            <v>8.0000000000000002E-3</v>
          </cell>
          <cell r="F13" t="str">
            <v>NA   </v>
          </cell>
          <cell r="G13" t="str">
            <v>NA   </v>
          </cell>
          <cell r="H13">
            <v>8.0000000000000002E-3</v>
          </cell>
        </row>
        <row r="14">
          <cell r="C14">
            <v>2</v>
          </cell>
          <cell r="D14">
            <v>0</v>
          </cell>
          <cell r="E14">
            <v>4.0000000000000001E-3</v>
          </cell>
          <cell r="F14" t="str">
            <v>NA   </v>
          </cell>
          <cell r="G14" t="str">
            <v>NA   </v>
          </cell>
          <cell r="H14">
            <v>4.0000000000000001E-3</v>
          </cell>
        </row>
        <row r="15">
          <cell r="C15">
            <v>3</v>
          </cell>
          <cell r="D15">
            <v>0</v>
          </cell>
          <cell r="E15">
            <v>4.0000000000000001E-3</v>
          </cell>
          <cell r="F15" t="str">
            <v>NA   </v>
          </cell>
          <cell r="G15" t="str">
            <v>NA   </v>
          </cell>
          <cell r="H15">
            <v>4.0000000000000001E-3</v>
          </cell>
        </row>
        <row r="16">
          <cell r="C16">
            <v>4</v>
          </cell>
          <cell r="D16">
            <v>0</v>
          </cell>
          <cell r="E16">
            <v>4.0000000000000001E-3</v>
          </cell>
          <cell r="F16" t="str">
            <v>NA   </v>
          </cell>
          <cell r="G16" t="str">
            <v>NA   </v>
          </cell>
          <cell r="H16">
            <v>4.0000000000000001E-3</v>
          </cell>
        </row>
        <row r="17">
          <cell r="C17">
            <v>5</v>
          </cell>
          <cell r="D17">
            <v>0</v>
          </cell>
          <cell r="E17">
            <v>4.0000000000000001E-3</v>
          </cell>
          <cell r="F17" t="str">
            <v>NA   </v>
          </cell>
          <cell r="G17" t="str">
            <v>NA   </v>
          </cell>
          <cell r="H17">
            <v>4.0000000000000001E-3</v>
          </cell>
        </row>
        <row r="18">
          <cell r="C18">
            <v>6</v>
          </cell>
          <cell r="D18">
            <v>0</v>
          </cell>
          <cell r="E18">
            <v>3.5999999999999999E-3</v>
          </cell>
          <cell r="F18" t="str">
            <v>NA   </v>
          </cell>
          <cell r="G18" t="str">
            <v>NA   </v>
          </cell>
          <cell r="H18">
            <v>3.5999999999999999E-3</v>
          </cell>
        </row>
        <row r="19">
          <cell r="C19">
            <v>7</v>
          </cell>
          <cell r="D19">
            <v>0</v>
          </cell>
          <cell r="E19">
            <v>3.2000000000000002E-3</v>
          </cell>
          <cell r="F19" t="str">
            <v>NA   </v>
          </cell>
          <cell r="G19" t="str">
            <v>NA   </v>
          </cell>
          <cell r="H19">
            <v>3.2000000000000002E-3</v>
          </cell>
        </row>
        <row r="20">
          <cell r="C20">
            <v>8</v>
          </cell>
          <cell r="D20">
            <v>0</v>
          </cell>
          <cell r="E20">
            <v>2.8E-3</v>
          </cell>
          <cell r="F20" t="str">
            <v>NA   </v>
          </cell>
          <cell r="G20" t="str">
            <v>NA   </v>
          </cell>
          <cell r="H20">
            <v>2.8E-3</v>
          </cell>
        </row>
        <row r="21">
          <cell r="C21">
            <v>9</v>
          </cell>
          <cell r="D21">
            <v>0</v>
          </cell>
          <cell r="E21">
            <v>2.3999999999999998E-3</v>
          </cell>
          <cell r="F21" t="str">
            <v>NA   </v>
          </cell>
          <cell r="G21" t="str">
            <v>NA   </v>
          </cell>
          <cell r="H21">
            <v>2.3999999999999998E-3</v>
          </cell>
        </row>
        <row r="22">
          <cell r="C22">
            <v>10</v>
          </cell>
          <cell r="D22">
            <v>0</v>
          </cell>
          <cell r="E22">
            <v>2E-3</v>
          </cell>
          <cell r="F22" t="str">
            <v>NA   </v>
          </cell>
          <cell r="G22" t="str">
            <v>NA   </v>
          </cell>
          <cell r="H22">
            <v>2E-3</v>
          </cell>
        </row>
        <row r="23">
          <cell r="C23">
            <v>11</v>
          </cell>
          <cell r="D23">
            <v>0</v>
          </cell>
          <cell r="E23">
            <v>1.8E-3</v>
          </cell>
          <cell r="F23" t="str">
            <v>NA   </v>
          </cell>
          <cell r="G23" t="str">
            <v>NA   </v>
          </cell>
          <cell r="H23">
            <v>1.8E-3</v>
          </cell>
        </row>
        <row r="24">
          <cell r="C24">
            <v>12</v>
          </cell>
          <cell r="D24">
            <v>0</v>
          </cell>
          <cell r="E24">
            <v>1.6000000000000001E-3</v>
          </cell>
          <cell r="F24" t="str">
            <v>NA   </v>
          </cell>
          <cell r="G24" t="str">
            <v>NA   </v>
          </cell>
          <cell r="H24">
            <v>1.6000000000000001E-3</v>
          </cell>
        </row>
        <row r="25">
          <cell r="C25">
            <v>13</v>
          </cell>
          <cell r="D25">
            <v>0</v>
          </cell>
          <cell r="E25">
            <v>1.4E-3</v>
          </cell>
          <cell r="F25" t="str">
            <v>NA   </v>
          </cell>
          <cell r="G25" t="str">
            <v>NA   </v>
          </cell>
          <cell r="H25">
            <v>1.4E-3</v>
          </cell>
        </row>
        <row r="26">
          <cell r="C26">
            <v>14</v>
          </cell>
          <cell r="D26">
            <v>0</v>
          </cell>
          <cell r="E26">
            <v>1.1999999999999999E-3</v>
          </cell>
          <cell r="F26" t="str">
            <v>NA   </v>
          </cell>
          <cell r="G26" t="str">
            <v>NA   </v>
          </cell>
          <cell r="H26">
            <v>1.1999999999999999E-3</v>
          </cell>
        </row>
        <row r="27">
          <cell r="C27">
            <v>15</v>
          </cell>
          <cell r="D27">
            <v>0</v>
          </cell>
          <cell r="E27">
            <v>1E-3</v>
          </cell>
          <cell r="F27" t="str">
            <v>NA   </v>
          </cell>
          <cell r="G27" t="str">
            <v>NA   </v>
          </cell>
          <cell r="H27">
            <v>1E-3</v>
          </cell>
        </row>
        <row r="28">
          <cell r="C28">
            <v>16</v>
          </cell>
          <cell r="D28">
            <v>0</v>
          </cell>
          <cell r="E28">
            <v>1E-3</v>
          </cell>
          <cell r="F28" t="str">
            <v>NA   </v>
          </cell>
          <cell r="G28" t="str">
            <v>NA   </v>
          </cell>
          <cell r="H28">
            <v>1E-3</v>
          </cell>
        </row>
        <row r="29">
          <cell r="C29">
            <v>17</v>
          </cell>
          <cell r="D29">
            <v>0</v>
          </cell>
          <cell r="E29">
            <v>1E-3</v>
          </cell>
          <cell r="F29" t="str">
            <v>NA   </v>
          </cell>
          <cell r="G29" t="str">
            <v>NA   </v>
          </cell>
          <cell r="H29">
            <v>1E-3</v>
          </cell>
        </row>
        <row r="30">
          <cell r="C30">
            <v>18</v>
          </cell>
          <cell r="D30">
            <v>0</v>
          </cell>
          <cell r="E30">
            <v>1E-3</v>
          </cell>
          <cell r="F30" t="str">
            <v>NA   </v>
          </cell>
          <cell r="G30" t="str">
            <v>NA   </v>
          </cell>
          <cell r="H30">
            <v>1E-3</v>
          </cell>
        </row>
        <row r="31">
          <cell r="C31">
            <v>19</v>
          </cell>
          <cell r="D31">
            <v>0</v>
          </cell>
          <cell r="E31">
            <v>1E-3</v>
          </cell>
          <cell r="F31" t="str">
            <v>NA   </v>
          </cell>
          <cell r="G31" t="str">
            <v>NA   </v>
          </cell>
          <cell r="H31">
            <v>1E-3</v>
          </cell>
        </row>
        <row r="32">
          <cell r="C32">
            <v>20</v>
          </cell>
          <cell r="D32">
            <v>0</v>
          </cell>
          <cell r="E32" t="str">
            <v xml:space="preserve">NA   </v>
          </cell>
          <cell r="F32">
            <v>0.05</v>
          </cell>
          <cell r="G32" t="str">
            <v>NA   </v>
          </cell>
          <cell r="H32">
            <v>0.05</v>
          </cell>
        </row>
        <row r="33">
          <cell r="C33">
            <v>21</v>
          </cell>
          <cell r="D33">
            <v>0</v>
          </cell>
          <cell r="E33" t="str">
            <v>NA   </v>
          </cell>
          <cell r="F33">
            <v>0.02</v>
          </cell>
          <cell r="G33" t="str">
            <v>NA   </v>
          </cell>
          <cell r="H33">
            <v>0.02</v>
          </cell>
        </row>
        <row r="34">
          <cell r="C34">
            <v>22</v>
          </cell>
          <cell r="D34">
            <v>0</v>
          </cell>
          <cell r="E34" t="str">
            <v>NA   </v>
          </cell>
          <cell r="F34" t="str">
            <v>NA   </v>
          </cell>
          <cell r="G34">
            <v>0.05</v>
          </cell>
          <cell r="H34">
            <v>0.05</v>
          </cell>
        </row>
        <row r="35">
          <cell r="C35">
            <v>23</v>
          </cell>
          <cell r="D35">
            <v>0</v>
          </cell>
          <cell r="E35" t="str">
            <v>NA   </v>
          </cell>
          <cell r="F35" t="str">
            <v>NA   </v>
          </cell>
          <cell r="G35">
            <v>0.02</v>
          </cell>
          <cell r="H35">
            <v>0.02</v>
          </cell>
        </row>
        <row r="36">
          <cell r="C36">
            <v>24</v>
          </cell>
          <cell r="D36">
            <v>0</v>
          </cell>
          <cell r="E36" t="str">
            <v>NA   </v>
          </cell>
          <cell r="F36" t="str">
            <v>NA   </v>
          </cell>
          <cell r="G36">
            <v>0.02</v>
          </cell>
          <cell r="H36">
            <v>0.02</v>
          </cell>
        </row>
      </sheetData>
      <sheetData sheetId="80"/>
      <sheetData sheetId="81">
        <row r="10">
          <cell r="S10">
            <v>19</v>
          </cell>
          <cell r="T10">
            <v>2.05E-4</v>
          </cell>
          <cell r="U10">
            <v>1.2300000000000001E-4</v>
          </cell>
          <cell r="V10">
            <v>0</v>
          </cell>
          <cell r="W10">
            <v>0</v>
          </cell>
          <cell r="X10">
            <v>0</v>
          </cell>
          <cell r="AD10">
            <v>19</v>
          </cell>
          <cell r="AE10">
            <v>4.8799999999999999E-4</v>
          </cell>
          <cell r="AF10">
            <v>1.4899999999999999E-4</v>
          </cell>
          <cell r="AG10">
            <v>0</v>
          </cell>
        </row>
        <row r="11">
          <cell r="S11">
            <v>20</v>
          </cell>
          <cell r="T11">
            <v>2.14E-4</v>
          </cell>
          <cell r="U11">
            <v>1.2400000000000001E-4</v>
          </cell>
          <cell r="V11">
            <v>0</v>
          </cell>
          <cell r="W11">
            <v>0</v>
          </cell>
          <cell r="X11">
            <v>0</v>
          </cell>
          <cell r="AD11">
            <v>20</v>
          </cell>
          <cell r="AE11">
            <v>5.2800000000000004E-4</v>
          </cell>
          <cell r="AF11">
            <v>1.54E-4</v>
          </cell>
          <cell r="AG11">
            <v>0</v>
          </cell>
          <cell r="AH11">
            <v>0</v>
          </cell>
          <cell r="AI11">
            <v>0</v>
          </cell>
        </row>
        <row r="12">
          <cell r="S12">
            <v>21</v>
          </cell>
          <cell r="T12">
            <v>2.2699999999999999E-4</v>
          </cell>
          <cell r="U12">
            <v>1.25E-4</v>
          </cell>
          <cell r="V12">
            <v>0</v>
          </cell>
          <cell r="W12">
            <v>0</v>
          </cell>
          <cell r="X12">
            <v>0</v>
          </cell>
          <cell r="AD12">
            <v>21</v>
          </cell>
          <cell r="AE12">
            <v>5.7000000000000009E-4</v>
          </cell>
          <cell r="AF12">
            <v>1.6000000000000001E-4</v>
          </cell>
          <cell r="AG12">
            <v>0</v>
          </cell>
          <cell r="AH12">
            <v>0</v>
          </cell>
          <cell r="AI12">
            <v>0</v>
          </cell>
        </row>
        <row r="13">
          <cell r="S13">
            <v>22</v>
          </cell>
          <cell r="T13">
            <v>2.3800000000000001E-4</v>
          </cell>
          <cell r="U13">
            <v>1.26E-4</v>
          </cell>
          <cell r="V13">
            <v>0</v>
          </cell>
          <cell r="W13">
            <v>0</v>
          </cell>
          <cell r="X13">
            <v>0</v>
          </cell>
          <cell r="AD13">
            <v>22</v>
          </cell>
          <cell r="AE13">
            <v>6.1400000000000007E-4</v>
          </cell>
          <cell r="AF13">
            <v>1.6899999999999999E-4</v>
          </cell>
          <cell r="AG13">
            <v>0</v>
          </cell>
          <cell r="AH13">
            <v>0</v>
          </cell>
          <cell r="AI13">
            <v>0</v>
          </cell>
        </row>
        <row r="14">
          <cell r="S14">
            <v>23</v>
          </cell>
          <cell r="T14">
            <v>2.5599999999999999E-4</v>
          </cell>
          <cell r="U14">
            <v>1.3200000000000001E-4</v>
          </cell>
          <cell r="V14">
            <v>0</v>
          </cell>
          <cell r="W14">
            <v>0</v>
          </cell>
          <cell r="X14">
            <v>0</v>
          </cell>
          <cell r="AD14">
            <v>23</v>
          </cell>
          <cell r="AE14">
            <v>6.600000000000001E-4</v>
          </cell>
          <cell r="AF14">
            <v>1.84E-4</v>
          </cell>
          <cell r="AG14">
            <v>0</v>
          </cell>
          <cell r="AH14">
            <v>0</v>
          </cell>
          <cell r="AI14">
            <v>0</v>
          </cell>
        </row>
        <row r="15">
          <cell r="S15">
            <v>24</v>
          </cell>
          <cell r="T15">
            <v>2.7099999999999997E-4</v>
          </cell>
          <cell r="U15">
            <v>1.3799999999999999E-4</v>
          </cell>
          <cell r="V15">
            <v>0</v>
          </cell>
          <cell r="W15">
            <v>0</v>
          </cell>
          <cell r="X15">
            <v>0</v>
          </cell>
          <cell r="AD15">
            <v>24</v>
          </cell>
          <cell r="AE15">
            <v>7.0800000000000008E-4</v>
          </cell>
          <cell r="AF15">
            <v>1.9799999999999999E-4</v>
          </cell>
          <cell r="AG15">
            <v>0</v>
          </cell>
          <cell r="AH15">
            <v>0</v>
          </cell>
          <cell r="AI15">
            <v>0</v>
          </cell>
        </row>
        <row r="16">
          <cell r="S16">
            <v>25</v>
          </cell>
          <cell r="T16">
            <v>2.92E-4</v>
          </cell>
          <cell r="U16">
            <v>1.46E-4</v>
          </cell>
          <cell r="V16">
            <v>0</v>
          </cell>
          <cell r="W16">
            <v>0</v>
          </cell>
          <cell r="X16">
            <v>0</v>
          </cell>
          <cell r="AD16">
            <v>25</v>
          </cell>
          <cell r="AE16">
            <v>7.7200000000000001E-4</v>
          </cell>
          <cell r="AF16">
            <v>2.1499999999999999E-4</v>
          </cell>
          <cell r="AG16">
            <v>0</v>
          </cell>
          <cell r="AH16">
            <v>0</v>
          </cell>
          <cell r="AI16">
            <v>0</v>
          </cell>
        </row>
        <row r="17">
          <cell r="S17">
            <v>26</v>
          </cell>
          <cell r="T17">
            <v>3.2499999999999999E-4</v>
          </cell>
          <cell r="U17">
            <v>1.5799999999999999E-4</v>
          </cell>
          <cell r="V17">
            <v>0</v>
          </cell>
          <cell r="W17">
            <v>0</v>
          </cell>
          <cell r="X17">
            <v>0</v>
          </cell>
          <cell r="AD17">
            <v>26</v>
          </cell>
          <cell r="AE17">
            <v>8.8800000000000001E-4</v>
          </cell>
          <cell r="AF17">
            <v>2.3900000000000001E-4</v>
          </cell>
          <cell r="AG17">
            <v>0</v>
          </cell>
          <cell r="AH17">
            <v>0</v>
          </cell>
          <cell r="AI17">
            <v>0</v>
          </cell>
        </row>
        <row r="18">
          <cell r="S18">
            <v>27</v>
          </cell>
          <cell r="T18">
            <v>3.3700000000000001E-4</v>
          </cell>
          <cell r="U18">
            <v>1.65E-4</v>
          </cell>
          <cell r="V18">
            <v>0</v>
          </cell>
          <cell r="W18">
            <v>0</v>
          </cell>
          <cell r="X18">
            <v>0</v>
          </cell>
          <cell r="AD18">
            <v>27</v>
          </cell>
          <cell r="AE18">
            <v>9.5699999999999995E-4</v>
          </cell>
          <cell r="AF18">
            <v>2.5300000000000002E-4</v>
          </cell>
          <cell r="AG18">
            <v>0</v>
          </cell>
          <cell r="AH18">
            <v>0</v>
          </cell>
          <cell r="AI18">
            <v>0</v>
          </cell>
        </row>
        <row r="19">
          <cell r="S19">
            <v>28</v>
          </cell>
          <cell r="T19">
            <v>3.4699999999999998E-4</v>
          </cell>
          <cell r="U19">
            <v>1.74E-4</v>
          </cell>
          <cell r="V19">
            <v>0</v>
          </cell>
          <cell r="W19">
            <v>0</v>
          </cell>
          <cell r="X19">
            <v>0</v>
          </cell>
          <cell r="AD19">
            <v>28</v>
          </cell>
          <cell r="AE19">
            <v>1.018E-3</v>
          </cell>
          <cell r="AF19">
            <v>2.7E-4</v>
          </cell>
          <cell r="AG19">
            <v>0</v>
          </cell>
          <cell r="AH19">
            <v>0</v>
          </cell>
          <cell r="AI19">
            <v>0</v>
          </cell>
        </row>
        <row r="20">
          <cell r="S20">
            <v>29</v>
          </cell>
          <cell r="T20">
            <v>3.6299999999999999E-4</v>
          </cell>
          <cell r="U20">
            <v>1.83E-4</v>
          </cell>
          <cell r="V20">
            <v>0</v>
          </cell>
          <cell r="W20">
            <v>0</v>
          </cell>
          <cell r="X20">
            <v>0</v>
          </cell>
          <cell r="AD20">
            <v>29</v>
          </cell>
          <cell r="AE20">
            <v>1.08E-3</v>
          </cell>
          <cell r="AF20">
            <v>2.8800000000000001E-4</v>
          </cell>
          <cell r="AG20">
            <v>0</v>
          </cell>
          <cell r="AH20">
            <v>0</v>
          </cell>
          <cell r="AI20">
            <v>0</v>
          </cell>
        </row>
        <row r="21">
          <cell r="S21">
            <v>30</v>
          </cell>
          <cell r="T21">
            <v>3.9199999999999999E-4</v>
          </cell>
          <cell r="U21">
            <v>2.05E-4</v>
          </cell>
          <cell r="V21">
            <v>0</v>
          </cell>
          <cell r="W21">
            <v>0</v>
          </cell>
          <cell r="X21">
            <v>0</v>
          </cell>
          <cell r="AD21">
            <v>30</v>
          </cell>
          <cell r="AE21">
            <v>1.15E-3</v>
          </cell>
          <cell r="AF21">
            <v>3.2000000000000003E-4</v>
          </cell>
          <cell r="AG21">
            <v>0</v>
          </cell>
          <cell r="AH21">
            <v>0</v>
          </cell>
          <cell r="AI21">
            <v>0</v>
          </cell>
        </row>
        <row r="22">
          <cell r="S22">
            <v>31</v>
          </cell>
          <cell r="T22">
            <v>4.6099999999999998E-4</v>
          </cell>
          <cell r="U22">
            <v>2.6200000000000003E-4</v>
          </cell>
          <cell r="V22">
            <v>0</v>
          </cell>
          <cell r="W22">
            <v>0</v>
          </cell>
          <cell r="X22">
            <v>0</v>
          </cell>
          <cell r="AD22">
            <v>31</v>
          </cell>
          <cell r="AE22">
            <v>1.23E-3</v>
          </cell>
          <cell r="AF22">
            <v>3.5599999999999998E-4</v>
          </cell>
          <cell r="AG22">
            <v>0</v>
          </cell>
          <cell r="AH22">
            <v>0</v>
          </cell>
          <cell r="AI22">
            <v>0</v>
          </cell>
        </row>
        <row r="23">
          <cell r="S23">
            <v>32</v>
          </cell>
          <cell r="T23">
            <v>5.3499999999999999E-4</v>
          </cell>
          <cell r="U23">
            <v>3.0600000000000001E-4</v>
          </cell>
          <cell r="V23">
            <v>0</v>
          </cell>
          <cell r="W23">
            <v>0</v>
          </cell>
          <cell r="X23">
            <v>0</v>
          </cell>
          <cell r="AD23">
            <v>32</v>
          </cell>
          <cell r="AE23">
            <v>1.3140000000000001E-3</v>
          </cell>
          <cell r="AF23">
            <v>3.8099999999999999E-4</v>
          </cell>
          <cell r="AG23">
            <v>0</v>
          </cell>
          <cell r="AH23">
            <v>0</v>
          </cell>
          <cell r="AI23">
            <v>0</v>
          </cell>
        </row>
        <row r="24">
          <cell r="S24">
            <v>33</v>
          </cell>
          <cell r="T24">
            <v>6.11E-4</v>
          </cell>
          <cell r="U24">
            <v>3.3799999999999998E-4</v>
          </cell>
          <cell r="V24">
            <v>0</v>
          </cell>
          <cell r="W24">
            <v>0</v>
          </cell>
          <cell r="X24">
            <v>0</v>
          </cell>
          <cell r="AD24">
            <v>33</v>
          </cell>
          <cell r="AE24">
            <v>1.441E-3</v>
          </cell>
          <cell r="AF24">
            <v>4.0099999999999999E-4</v>
          </cell>
          <cell r="AG24">
            <v>0</v>
          </cell>
          <cell r="AH24">
            <v>0</v>
          </cell>
          <cell r="AI24">
            <v>0</v>
          </cell>
        </row>
        <row r="25">
          <cell r="S25">
            <v>34</v>
          </cell>
          <cell r="T25">
            <v>6.87E-4</v>
          </cell>
          <cell r="U25">
            <v>3.6600000000000001E-4</v>
          </cell>
          <cell r="V25">
            <v>0</v>
          </cell>
          <cell r="W25">
            <v>0</v>
          </cell>
          <cell r="X25">
            <v>0</v>
          </cell>
          <cell r="AD25">
            <v>34</v>
          </cell>
          <cell r="AE25">
            <v>1.519E-3</v>
          </cell>
          <cell r="AF25">
            <v>4.1399999999999998E-4</v>
          </cell>
          <cell r="AG25">
            <v>0</v>
          </cell>
          <cell r="AH25">
            <v>0</v>
          </cell>
          <cell r="AI25">
            <v>0</v>
          </cell>
        </row>
        <row r="26">
          <cell r="S26">
            <v>35</v>
          </cell>
          <cell r="T26">
            <v>7.7300000000000003E-4</v>
          </cell>
          <cell r="U26">
            <v>3.9100000000000002E-4</v>
          </cell>
          <cell r="V26">
            <v>0</v>
          </cell>
          <cell r="W26">
            <v>0</v>
          </cell>
          <cell r="X26">
            <v>0</v>
          </cell>
          <cell r="AD26">
            <v>35</v>
          </cell>
          <cell r="AE26">
            <v>1.6169999999999999E-3</v>
          </cell>
          <cell r="AF26">
            <v>4.3300000000000001E-4</v>
          </cell>
          <cell r="AG26">
            <v>0</v>
          </cell>
          <cell r="AH26">
            <v>0</v>
          </cell>
          <cell r="AI26">
            <v>0</v>
          </cell>
        </row>
        <row r="27">
          <cell r="S27">
            <v>36</v>
          </cell>
          <cell r="T27">
            <v>8.4400000000000002E-4</v>
          </cell>
          <cell r="U27">
            <v>4.15E-4</v>
          </cell>
          <cell r="V27">
            <v>0</v>
          </cell>
          <cell r="W27">
            <v>0</v>
          </cell>
          <cell r="X27">
            <v>0</v>
          </cell>
          <cell r="AD27">
            <v>36</v>
          </cell>
          <cell r="AE27">
            <v>1.689E-3</v>
          </cell>
          <cell r="AF27">
            <v>4.5300000000000001E-4</v>
          </cell>
          <cell r="AG27">
            <v>0</v>
          </cell>
          <cell r="AH27">
            <v>0</v>
          </cell>
          <cell r="AI27">
            <v>0</v>
          </cell>
        </row>
        <row r="28">
          <cell r="S28">
            <v>37</v>
          </cell>
          <cell r="T28">
            <v>9.1799999999999998E-4</v>
          </cell>
          <cell r="U28">
            <v>4.3899999999999999E-4</v>
          </cell>
          <cell r="V28">
            <v>0</v>
          </cell>
          <cell r="W28">
            <v>0</v>
          </cell>
          <cell r="X28">
            <v>0</v>
          </cell>
          <cell r="AD28">
            <v>37</v>
          </cell>
          <cell r="AE28">
            <v>1.763E-3</v>
          </cell>
          <cell r="AF28">
            <v>4.7800000000000002E-4</v>
          </cell>
          <cell r="AG28">
            <v>0</v>
          </cell>
          <cell r="AH28">
            <v>0</v>
          </cell>
          <cell r="AI28">
            <v>0</v>
          </cell>
        </row>
        <row r="29">
          <cell r="S29">
            <v>38</v>
          </cell>
          <cell r="T29">
            <v>9.8299999999999993E-4</v>
          </cell>
          <cell r="U29">
            <v>4.64E-4</v>
          </cell>
          <cell r="V29">
            <v>0</v>
          </cell>
          <cell r="W29">
            <v>0</v>
          </cell>
          <cell r="X29">
            <v>0</v>
          </cell>
          <cell r="AD29">
            <v>38</v>
          </cell>
          <cell r="AE29">
            <v>1.8389999999999999E-3</v>
          </cell>
          <cell r="AF29">
            <v>5.0299999999999997E-4</v>
          </cell>
          <cell r="AG29">
            <v>0</v>
          </cell>
          <cell r="AH29">
            <v>0</v>
          </cell>
          <cell r="AI29">
            <v>0</v>
          </cell>
        </row>
        <row r="30">
          <cell r="S30">
            <v>39</v>
          </cell>
          <cell r="T30">
            <v>1.0629999999999999E-3</v>
          </cell>
          <cell r="U30">
            <v>4.9200000000000003E-4</v>
          </cell>
          <cell r="V30">
            <v>0</v>
          </cell>
          <cell r="W30">
            <v>0</v>
          </cell>
          <cell r="X30">
            <v>0</v>
          </cell>
          <cell r="AD30">
            <v>39</v>
          </cell>
          <cell r="AE30">
            <v>1.9169999999999999E-3</v>
          </cell>
          <cell r="AF30">
            <v>5.3600000000000002E-4</v>
          </cell>
          <cell r="AG30">
            <v>0</v>
          </cell>
          <cell r="AH30">
            <v>0</v>
          </cell>
          <cell r="AI30">
            <v>0</v>
          </cell>
        </row>
        <row r="31">
          <cell r="S31">
            <v>40</v>
          </cell>
          <cell r="T31">
            <v>1.1670000000000001E-3</v>
          </cell>
          <cell r="U31">
            <v>5.3200000000000003E-4</v>
          </cell>
          <cell r="V31">
            <v>0</v>
          </cell>
          <cell r="W31">
            <v>0</v>
          </cell>
          <cell r="X31">
            <v>0</v>
          </cell>
          <cell r="AD31">
            <v>40</v>
          </cell>
          <cell r="AE31">
            <v>1.9969999999999996E-3</v>
          </cell>
          <cell r="AF31">
            <v>5.9500000000000004E-4</v>
          </cell>
          <cell r="AG31">
            <v>0</v>
          </cell>
          <cell r="AH31">
            <v>0</v>
          </cell>
          <cell r="AI31">
            <v>0</v>
          </cell>
        </row>
        <row r="32">
          <cell r="S32">
            <v>41</v>
          </cell>
          <cell r="T32">
            <v>1.2520000000000001E-3</v>
          </cell>
          <cell r="U32">
            <v>5.8299999999999997E-4</v>
          </cell>
          <cell r="V32">
            <v>37</v>
          </cell>
          <cell r="W32">
            <v>0</v>
          </cell>
          <cell r="X32">
            <v>1.2520000000000001E-3</v>
          </cell>
          <cell r="AD32">
            <v>41</v>
          </cell>
          <cell r="AE32">
            <v>2.0789999999999997E-3</v>
          </cell>
          <cell r="AF32">
            <v>6.6799999999999997E-4</v>
          </cell>
          <cell r="AG32">
            <v>593</v>
          </cell>
          <cell r="AH32">
            <v>1</v>
          </cell>
          <cell r="AI32">
            <v>2.0766245791245786E-3</v>
          </cell>
        </row>
        <row r="33">
          <cell r="S33">
            <v>42</v>
          </cell>
          <cell r="T33">
            <v>1.335E-3</v>
          </cell>
          <cell r="U33">
            <v>6.1499999999999999E-4</v>
          </cell>
          <cell r="V33">
            <v>66</v>
          </cell>
          <cell r="W33">
            <v>0</v>
          </cell>
          <cell r="X33">
            <v>1.335E-3</v>
          </cell>
          <cell r="AD33">
            <v>42</v>
          </cell>
          <cell r="AE33">
            <v>2.1629999999999996E-3</v>
          </cell>
          <cell r="AF33">
            <v>7.5699999999999997E-4</v>
          </cell>
          <cell r="AG33">
            <v>761</v>
          </cell>
          <cell r="AH33">
            <v>1</v>
          </cell>
          <cell r="AI33">
            <v>2.161154855643044E-3</v>
          </cell>
        </row>
        <row r="34">
          <cell r="S34">
            <v>43</v>
          </cell>
          <cell r="T34">
            <v>1.4109999999999999E-3</v>
          </cell>
          <cell r="U34">
            <v>6.5399999999999996E-4</v>
          </cell>
          <cell r="V34">
            <v>104</v>
          </cell>
          <cell r="W34">
            <v>0</v>
          </cell>
          <cell r="X34">
            <v>1.4109999999999999E-3</v>
          </cell>
          <cell r="AD34">
            <v>43</v>
          </cell>
          <cell r="AE34">
            <v>2.2489999999999997E-3</v>
          </cell>
          <cell r="AF34">
            <v>8.6300000000000005E-4</v>
          </cell>
          <cell r="AG34">
            <v>948</v>
          </cell>
          <cell r="AH34">
            <v>2</v>
          </cell>
          <cell r="AI34">
            <v>2.2460821052631579E-3</v>
          </cell>
        </row>
        <row r="35">
          <cell r="S35">
            <v>44</v>
          </cell>
          <cell r="T35">
            <v>1.4840000000000001E-3</v>
          </cell>
          <cell r="U35">
            <v>7.0299999999999996E-4</v>
          </cell>
          <cell r="V35">
            <v>152</v>
          </cell>
          <cell r="W35">
            <v>0</v>
          </cell>
          <cell r="X35">
            <v>1.4840000000000001E-3</v>
          </cell>
          <cell r="AD35">
            <v>44</v>
          </cell>
          <cell r="AE35">
            <v>2.3369999999999997E-3</v>
          </cell>
          <cell r="AF35">
            <v>9.8700000000000003E-4</v>
          </cell>
          <cell r="AG35">
            <v>1160</v>
          </cell>
          <cell r="AH35">
            <v>4</v>
          </cell>
          <cell r="AI35">
            <v>2.3323608247422679E-3</v>
          </cell>
        </row>
        <row r="36">
          <cell r="S36">
            <v>45</v>
          </cell>
          <cell r="T36">
            <v>1.555E-3</v>
          </cell>
          <cell r="U36">
            <v>7.4700000000000005E-4</v>
          </cell>
          <cell r="V36">
            <v>220</v>
          </cell>
          <cell r="W36">
            <v>0</v>
          </cell>
          <cell r="X36">
            <v>1.5550000000000002E-3</v>
          </cell>
          <cell r="AD36">
            <v>45</v>
          </cell>
          <cell r="AE36">
            <v>2.4269999999999995E-3</v>
          </cell>
          <cell r="AF36">
            <v>1.101E-3</v>
          </cell>
          <cell r="AG36">
            <v>1403</v>
          </cell>
          <cell r="AH36">
            <v>5</v>
          </cell>
          <cell r="AI36">
            <v>2.4222911931818174E-3</v>
          </cell>
        </row>
        <row r="37">
          <cell r="S37">
            <v>46</v>
          </cell>
          <cell r="T37">
            <v>1.6199999999999999E-3</v>
          </cell>
          <cell r="U37">
            <v>8.03E-4</v>
          </cell>
          <cell r="V37">
            <v>321</v>
          </cell>
          <cell r="W37">
            <v>1</v>
          </cell>
          <cell r="X37">
            <v>1.6174627329192544E-3</v>
          </cell>
          <cell r="AD37">
            <v>46</v>
          </cell>
          <cell r="AE37">
            <v>2.5189999999999995E-3</v>
          </cell>
          <cell r="AF37">
            <v>1.222E-3</v>
          </cell>
          <cell r="AG37">
            <v>1642</v>
          </cell>
          <cell r="AH37">
            <v>7</v>
          </cell>
          <cell r="AI37">
            <v>2.5134942389326864E-3</v>
          </cell>
        </row>
        <row r="38">
          <cell r="S38">
            <v>47</v>
          </cell>
          <cell r="T38">
            <v>1.684E-3</v>
          </cell>
          <cell r="U38">
            <v>8.6200000000000003E-4</v>
          </cell>
          <cell r="V38">
            <v>429</v>
          </cell>
          <cell r="W38">
            <v>2</v>
          </cell>
          <cell r="X38">
            <v>1.6801856148491877E-3</v>
          </cell>
          <cell r="AD38">
            <v>47</v>
          </cell>
          <cell r="AE38">
            <v>2.6129999999999994E-3</v>
          </cell>
          <cell r="AF38">
            <v>1.3470000000000001E-3</v>
          </cell>
          <cell r="AG38">
            <v>1790</v>
          </cell>
          <cell r="AH38">
            <v>7</v>
          </cell>
          <cell r="AI38">
            <v>2.6080684474123535E-3</v>
          </cell>
        </row>
        <row r="39">
          <cell r="S39">
            <v>48</v>
          </cell>
          <cell r="T39">
            <v>1.743E-3</v>
          </cell>
          <cell r="U39">
            <v>9.3700000000000001E-4</v>
          </cell>
          <cell r="V39">
            <v>551</v>
          </cell>
          <cell r="W39">
            <v>4</v>
          </cell>
          <cell r="X39">
            <v>1.7371909909909909E-3</v>
          </cell>
          <cell r="AD39">
            <v>48</v>
          </cell>
          <cell r="AE39">
            <v>2.7089999999999996E-3</v>
          </cell>
          <cell r="AF39">
            <v>1.505E-3</v>
          </cell>
          <cell r="AG39">
            <v>1891</v>
          </cell>
          <cell r="AH39">
            <v>8</v>
          </cell>
          <cell r="AI39">
            <v>2.7039278567667188E-3</v>
          </cell>
        </row>
        <row r="40">
          <cell r="S40">
            <v>49</v>
          </cell>
          <cell r="T40">
            <v>1.799E-3</v>
          </cell>
          <cell r="U40">
            <v>1.013E-3</v>
          </cell>
          <cell r="V40">
            <v>653</v>
          </cell>
          <cell r="W40">
            <v>5</v>
          </cell>
          <cell r="X40">
            <v>1.7930273556231004E-3</v>
          </cell>
          <cell r="AD40">
            <v>49</v>
          </cell>
          <cell r="AE40">
            <v>2.8069999999999996E-3</v>
          </cell>
          <cell r="AF40">
            <v>1.6969999999999999E-3</v>
          </cell>
          <cell r="AG40">
            <v>2027</v>
          </cell>
          <cell r="AH40">
            <v>9</v>
          </cell>
          <cell r="AI40">
            <v>2.8020933202357557E-3</v>
          </cell>
        </row>
        <row r="41">
          <cell r="S41">
            <v>50</v>
          </cell>
          <cell r="T41">
            <v>1.851E-3</v>
          </cell>
          <cell r="U41">
            <v>1.1119999999999999E-3</v>
          </cell>
          <cell r="V41">
            <v>789</v>
          </cell>
          <cell r="W41">
            <v>7</v>
          </cell>
          <cell r="X41">
            <v>1.844501256281407E-3</v>
          </cell>
          <cell r="AD41">
            <v>50</v>
          </cell>
          <cell r="AE41">
            <v>2.9069999999999994E-3</v>
          </cell>
          <cell r="AF41">
            <v>1.9449999999999999E-3</v>
          </cell>
          <cell r="AG41">
            <v>2098</v>
          </cell>
          <cell r="AH41">
            <v>9</v>
          </cell>
          <cell r="AI41">
            <v>2.9028908400569524E-3</v>
          </cell>
        </row>
        <row r="42">
          <cell r="S42">
            <v>51</v>
          </cell>
          <cell r="T42">
            <v>2.1919999999999999E-3</v>
          </cell>
          <cell r="U42">
            <v>1.2160000000000001E-3</v>
          </cell>
          <cell r="V42">
            <v>877</v>
          </cell>
          <cell r="W42">
            <v>9</v>
          </cell>
          <cell r="X42">
            <v>2.1820857787810382E-3</v>
          </cell>
          <cell r="AD42">
            <v>51</v>
          </cell>
          <cell r="AE42">
            <v>3.0089999999999995E-3</v>
          </cell>
          <cell r="AF42">
            <v>2.14E-3</v>
          </cell>
          <cell r="AG42">
            <v>2223</v>
          </cell>
          <cell r="AH42">
            <v>10</v>
          </cell>
          <cell r="AI42">
            <v>3.0051083743842361E-3</v>
          </cell>
        </row>
        <row r="43">
          <cell r="S43">
            <v>52</v>
          </cell>
          <cell r="T43">
            <v>2.4889999999999999E-3</v>
          </cell>
          <cell r="U43">
            <v>1.351E-3</v>
          </cell>
          <cell r="V43">
            <v>979</v>
          </cell>
          <cell r="W43">
            <v>10</v>
          </cell>
          <cell r="X43">
            <v>2.4774934277047526E-3</v>
          </cell>
          <cell r="AD43">
            <v>52</v>
          </cell>
          <cell r="AE43">
            <v>3.1129999999999994E-3</v>
          </cell>
          <cell r="AF43">
            <v>2.575E-3</v>
          </cell>
          <cell r="AG43">
            <v>2212</v>
          </cell>
          <cell r="AH43">
            <v>11</v>
          </cell>
          <cell r="AI43">
            <v>3.1103378317588835E-3</v>
          </cell>
        </row>
        <row r="44">
          <cell r="S44">
            <v>53</v>
          </cell>
          <cell r="T44">
            <v>2.8010000000000001E-3</v>
          </cell>
          <cell r="U44">
            <v>1.495E-3</v>
          </cell>
          <cell r="V44">
            <v>1042</v>
          </cell>
          <cell r="W44">
            <v>8</v>
          </cell>
          <cell r="X44">
            <v>2.7910495238095243E-3</v>
          </cell>
          <cell r="AD44">
            <v>53</v>
          </cell>
          <cell r="AE44">
            <v>3.3379999999999998E-3</v>
          </cell>
          <cell r="AF44">
            <v>2.98E-3</v>
          </cell>
          <cell r="AG44">
            <v>2174</v>
          </cell>
          <cell r="AH44">
            <v>11</v>
          </cell>
          <cell r="AI44">
            <v>3.3361977116704803E-3</v>
          </cell>
        </row>
        <row r="45">
          <cell r="S45">
            <v>54</v>
          </cell>
          <cell r="T45">
            <v>3.0850000000000001E-3</v>
          </cell>
          <cell r="U45">
            <v>1.65E-3</v>
          </cell>
          <cell r="V45">
            <v>1070</v>
          </cell>
          <cell r="W45">
            <v>9</v>
          </cell>
          <cell r="X45">
            <v>3.0730305838739575E-3</v>
          </cell>
          <cell r="AD45">
            <v>54</v>
          </cell>
          <cell r="AE45">
            <v>3.7109999999999999E-3</v>
          </cell>
          <cell r="AF45">
            <v>3.5100000000000001E-3</v>
          </cell>
          <cell r="AG45">
            <v>2078</v>
          </cell>
          <cell r="AH45">
            <v>9</v>
          </cell>
          <cell r="AI45">
            <v>3.7101332055582172E-3</v>
          </cell>
        </row>
        <row r="46">
          <cell r="S46">
            <v>55</v>
          </cell>
          <cell r="T46">
            <v>3.4099999999999998E-3</v>
          </cell>
          <cell r="U46">
            <v>1.815E-3</v>
          </cell>
          <cell r="V46">
            <v>1159</v>
          </cell>
          <cell r="W46">
            <v>9</v>
          </cell>
          <cell r="X46">
            <v>3.3977097602739727E-3</v>
          </cell>
          <cell r="AD46">
            <v>55</v>
          </cell>
          <cell r="AE46">
            <v>4.1700000000000001E-3</v>
          </cell>
          <cell r="AF46">
            <v>3.8319999999999999E-3</v>
          </cell>
          <cell r="AG46">
            <v>1968</v>
          </cell>
          <cell r="AH46">
            <v>5</v>
          </cell>
          <cell r="AI46">
            <v>4.1691434363912818E-3</v>
          </cell>
        </row>
        <row r="47">
          <cell r="S47">
            <v>56</v>
          </cell>
          <cell r="T47">
            <v>3.7950000000000002E-3</v>
          </cell>
          <cell r="U47">
            <v>1.9910000000000001E-3</v>
          </cell>
          <cell r="V47">
            <v>1180</v>
          </cell>
          <cell r="W47">
            <v>5</v>
          </cell>
          <cell r="X47">
            <v>3.7873881856540087E-3</v>
          </cell>
          <cell r="AD47">
            <v>56</v>
          </cell>
          <cell r="AE47">
            <v>4.6490000000000004E-3</v>
          </cell>
          <cell r="AF47">
            <v>3.9740000000000001E-3</v>
          </cell>
          <cell r="AG47">
            <v>1920</v>
          </cell>
          <cell r="AH47">
            <v>6</v>
          </cell>
          <cell r="AI47">
            <v>4.6468971962616828E-3</v>
          </cell>
        </row>
        <row r="48">
          <cell r="S48">
            <v>57</v>
          </cell>
          <cell r="T48">
            <v>4.1780000000000003E-3</v>
          </cell>
          <cell r="U48">
            <v>2.545E-3</v>
          </cell>
          <cell r="V48">
            <v>1259</v>
          </cell>
          <cell r="W48">
            <v>4</v>
          </cell>
          <cell r="X48">
            <v>4.1728281868566907E-3</v>
          </cell>
          <cell r="AD48">
            <v>57</v>
          </cell>
          <cell r="AE48">
            <v>5.1469999999999997E-3</v>
          </cell>
          <cell r="AF48">
            <v>4.1790000000000004E-3</v>
          </cell>
          <cell r="AG48">
            <v>1841</v>
          </cell>
          <cell r="AH48">
            <v>7</v>
          </cell>
          <cell r="AI48">
            <v>5.1433333333333331E-3</v>
          </cell>
        </row>
        <row r="49">
          <cell r="S49">
            <v>58</v>
          </cell>
          <cell r="T49">
            <v>4.561E-3</v>
          </cell>
          <cell r="U49">
            <v>3.0560000000000001E-3</v>
          </cell>
          <cell r="V49">
            <v>1345</v>
          </cell>
          <cell r="W49">
            <v>3</v>
          </cell>
          <cell r="X49">
            <v>4.5576505934718098E-3</v>
          </cell>
          <cell r="AD49">
            <v>58</v>
          </cell>
          <cell r="AE49">
            <v>5.6620000000000004E-3</v>
          </cell>
          <cell r="AF49">
            <v>4.6360000000000004E-3</v>
          </cell>
          <cell r="AG49">
            <v>1838</v>
          </cell>
          <cell r="AH49">
            <v>6</v>
          </cell>
          <cell r="AI49">
            <v>5.6586616052060742E-3</v>
          </cell>
        </row>
        <row r="50">
          <cell r="S50">
            <v>59</v>
          </cell>
          <cell r="T50">
            <v>4.8370000000000002E-3</v>
          </cell>
          <cell r="U50">
            <v>3.5690000000000001E-3</v>
          </cell>
          <cell r="V50">
            <v>1432</v>
          </cell>
          <cell r="W50">
            <v>3</v>
          </cell>
          <cell r="X50">
            <v>4.8343491289198608E-3</v>
          </cell>
          <cell r="AD50">
            <v>59</v>
          </cell>
          <cell r="AE50">
            <v>6.0679999999999996E-3</v>
          </cell>
          <cell r="AF50">
            <v>5.1370000000000001E-3</v>
          </cell>
          <cell r="AG50">
            <v>1885</v>
          </cell>
          <cell r="AH50">
            <v>6</v>
          </cell>
          <cell r="AI50">
            <v>6.0650460074034903E-3</v>
          </cell>
        </row>
        <row r="51">
          <cell r="S51">
            <v>60</v>
          </cell>
          <cell r="T51">
            <v>5.0959999999999998E-3</v>
          </cell>
          <cell r="U51">
            <v>4.0810000000000004E-3</v>
          </cell>
          <cell r="V51">
            <v>1526</v>
          </cell>
          <cell r="W51">
            <v>2</v>
          </cell>
          <cell r="X51">
            <v>5.094671465968586E-3</v>
          </cell>
          <cell r="AD51">
            <v>60</v>
          </cell>
          <cell r="AE51">
            <v>6.5380000000000004E-3</v>
          </cell>
          <cell r="AF51">
            <v>5.5370000000000003E-3</v>
          </cell>
          <cell r="AG51">
            <v>1945</v>
          </cell>
          <cell r="AH51">
            <v>5</v>
          </cell>
          <cell r="AI51">
            <v>6.5354333333333342E-3</v>
          </cell>
        </row>
        <row r="52">
          <cell r="S52">
            <v>61</v>
          </cell>
          <cell r="T52">
            <v>5.7029999999999997E-3</v>
          </cell>
          <cell r="U52">
            <v>4.5919999999999997E-3</v>
          </cell>
          <cell r="V52">
            <v>1657</v>
          </cell>
          <cell r="W52">
            <v>1</v>
          </cell>
          <cell r="X52">
            <v>5.7023299155609169E-3</v>
          </cell>
          <cell r="AD52">
            <v>61</v>
          </cell>
          <cell r="AE52">
            <v>7.2789999999999999E-3</v>
          </cell>
          <cell r="AF52">
            <v>5.9389999999999998E-3</v>
          </cell>
          <cell r="AG52">
            <v>2038</v>
          </cell>
          <cell r="AH52">
            <v>3</v>
          </cell>
          <cell r="AI52">
            <v>7.2770303772660468E-3</v>
          </cell>
        </row>
        <row r="53">
          <cell r="S53">
            <v>62</v>
          </cell>
          <cell r="T53">
            <v>6.215E-3</v>
          </cell>
          <cell r="U53">
            <v>5.104E-3</v>
          </cell>
          <cell r="V53">
            <v>1808</v>
          </cell>
          <cell r="W53">
            <v>0</v>
          </cell>
          <cell r="X53">
            <v>6.215E-3</v>
          </cell>
          <cell r="AD53">
            <v>62</v>
          </cell>
          <cell r="AE53">
            <v>8.0429999999999998E-3</v>
          </cell>
          <cell r="AF53">
            <v>6.7539999999999996E-3</v>
          </cell>
          <cell r="AG53">
            <v>2171</v>
          </cell>
          <cell r="AH53">
            <v>0</v>
          </cell>
          <cell r="AI53">
            <v>8.0429999999999998E-3</v>
          </cell>
        </row>
        <row r="54">
          <cell r="S54">
            <v>63</v>
          </cell>
          <cell r="T54">
            <v>6.999E-3</v>
          </cell>
          <cell r="U54">
            <v>5.6160000000000003E-3</v>
          </cell>
          <cell r="V54">
            <v>1976</v>
          </cell>
          <cell r="W54">
            <v>1</v>
          </cell>
          <cell r="X54">
            <v>6.9983004552352044E-3</v>
          </cell>
          <cell r="AD54">
            <v>63</v>
          </cell>
          <cell r="AE54">
            <v>9.0699999999999999E-3</v>
          </cell>
          <cell r="AF54">
            <v>7.4669999999999997E-3</v>
          </cell>
          <cell r="AG54">
            <v>2307</v>
          </cell>
          <cell r="AH54">
            <v>0</v>
          </cell>
          <cell r="AI54">
            <v>9.0699999999999999E-3</v>
          </cell>
        </row>
        <row r="55">
          <cell r="S55">
            <v>64</v>
          </cell>
          <cell r="T55">
            <v>7.8169999999999993E-3</v>
          </cell>
          <cell r="U55">
            <v>6.1279999999999998E-3</v>
          </cell>
          <cell r="V55">
            <v>2060</v>
          </cell>
          <cell r="W55">
            <v>1</v>
          </cell>
          <cell r="X55">
            <v>7.8161804949053847E-3</v>
          </cell>
          <cell r="AD55">
            <v>64</v>
          </cell>
          <cell r="AE55">
            <v>1.0015E-2</v>
          </cell>
          <cell r="AF55">
            <v>8.3829999999999998E-3</v>
          </cell>
          <cell r="AG55">
            <v>2415</v>
          </cell>
          <cell r="AH55">
            <v>0</v>
          </cell>
          <cell r="AI55">
            <v>1.0015E-2</v>
          </cell>
        </row>
        <row r="56">
          <cell r="S56">
            <v>65</v>
          </cell>
          <cell r="T56">
            <v>8.7209999999999996E-3</v>
          </cell>
          <cell r="U56">
            <v>6.6400000000000001E-3</v>
          </cell>
          <cell r="V56">
            <v>2154</v>
          </cell>
          <cell r="W56">
            <v>1</v>
          </cell>
          <cell r="X56">
            <v>8.7200343387470996E-3</v>
          </cell>
          <cell r="AD56">
            <v>65</v>
          </cell>
          <cell r="AE56">
            <v>1.0885000000000001E-2</v>
          </cell>
          <cell r="AF56">
            <v>9.1649999999999995E-3</v>
          </cell>
          <cell r="AG56">
            <v>2519</v>
          </cell>
          <cell r="AH56">
            <v>0</v>
          </cell>
          <cell r="AI56">
            <v>1.0885000000000001E-2</v>
          </cell>
        </row>
        <row r="57">
          <cell r="S57">
            <v>66</v>
          </cell>
          <cell r="T57">
            <v>9.5490000000000002E-3</v>
          </cell>
          <cell r="U57">
            <v>7.1520000000000004E-3</v>
          </cell>
          <cell r="V57">
            <v>2261</v>
          </cell>
          <cell r="W57">
            <v>1</v>
          </cell>
          <cell r="X57">
            <v>9.5479403183023892E-3</v>
          </cell>
          <cell r="AD57">
            <v>66</v>
          </cell>
          <cell r="AE57">
            <v>1.2067E-2</v>
          </cell>
          <cell r="AF57">
            <v>9.9729999999999992E-3</v>
          </cell>
          <cell r="AG57">
            <v>2620</v>
          </cell>
          <cell r="AH57">
            <v>1</v>
          </cell>
          <cell r="AI57">
            <v>1.2066201068294544E-2</v>
          </cell>
        </row>
        <row r="58">
          <cell r="S58">
            <v>67</v>
          </cell>
          <cell r="T58">
            <v>1.0263E-2</v>
          </cell>
          <cell r="U58">
            <v>7.6639999999999998E-3</v>
          </cell>
          <cell r="V58">
            <v>2320</v>
          </cell>
          <cell r="W58">
            <v>1</v>
          </cell>
          <cell r="X58">
            <v>1.0261880224041361E-2</v>
          </cell>
          <cell r="AD58">
            <v>67</v>
          </cell>
          <cell r="AE58">
            <v>1.2858E-2</v>
          </cell>
          <cell r="AF58">
            <v>1.1041E-2</v>
          </cell>
          <cell r="AG58">
            <v>2711</v>
          </cell>
          <cell r="AH58">
            <v>1</v>
          </cell>
          <cell r="AI58">
            <v>1.2857330014749263E-2</v>
          </cell>
        </row>
        <row r="59">
          <cell r="S59">
            <v>68</v>
          </cell>
          <cell r="T59">
            <v>1.078E-2</v>
          </cell>
          <cell r="U59">
            <v>8.175E-3</v>
          </cell>
          <cell r="V59">
            <v>2366</v>
          </cell>
          <cell r="W59">
            <v>1</v>
          </cell>
          <cell r="X59">
            <v>1.077889945078158E-2</v>
          </cell>
          <cell r="AD59">
            <v>68</v>
          </cell>
          <cell r="AE59">
            <v>1.4217E-2</v>
          </cell>
          <cell r="AF59">
            <v>1.1920999999999999E-2</v>
          </cell>
          <cell r="AG59">
            <v>2714</v>
          </cell>
          <cell r="AH59">
            <v>1</v>
          </cell>
          <cell r="AI59">
            <v>1.4216154327808473E-2</v>
          </cell>
        </row>
        <row r="60">
          <cell r="S60">
            <v>69</v>
          </cell>
          <cell r="T60">
            <v>1.1354E-2</v>
          </cell>
          <cell r="U60">
            <v>8.8229999999999992E-3</v>
          </cell>
          <cell r="V60">
            <v>2333</v>
          </cell>
          <cell r="W60">
            <v>1</v>
          </cell>
          <cell r="X60">
            <v>1.135291559554413E-2</v>
          </cell>
          <cell r="AD60">
            <v>69</v>
          </cell>
          <cell r="AE60">
            <v>1.5812E-2</v>
          </cell>
          <cell r="AF60">
            <v>1.3394E-2</v>
          </cell>
          <cell r="AG60">
            <v>2680</v>
          </cell>
          <cell r="AH60">
            <v>1</v>
          </cell>
          <cell r="AI60">
            <v>1.5811098097724727E-2</v>
          </cell>
        </row>
        <row r="61">
          <cell r="S61">
            <v>70</v>
          </cell>
          <cell r="T61">
            <v>1.2401000000000001E-2</v>
          </cell>
          <cell r="U61">
            <v>9.6539999999999994E-3</v>
          </cell>
          <cell r="V61">
            <v>2300</v>
          </cell>
          <cell r="W61">
            <v>1</v>
          </cell>
          <cell r="X61">
            <v>1.2399806171229901E-2</v>
          </cell>
          <cell r="AD61">
            <v>70</v>
          </cell>
          <cell r="AE61">
            <v>1.6833999999999998E-2</v>
          </cell>
          <cell r="AF61">
            <v>1.5179E-2</v>
          </cell>
          <cell r="AG61">
            <v>2657</v>
          </cell>
          <cell r="AH61">
            <v>1</v>
          </cell>
          <cell r="AI61">
            <v>1.6833377351392023E-2</v>
          </cell>
        </row>
        <row r="62">
          <cell r="S62">
            <v>71</v>
          </cell>
          <cell r="T62">
            <v>1.3931000000000001E-2</v>
          </cell>
          <cell r="U62">
            <v>1.0333999999999999E-2</v>
          </cell>
          <cell r="V62">
            <v>2200</v>
          </cell>
          <cell r="W62">
            <v>1</v>
          </cell>
          <cell r="X62">
            <v>1.3929365742844164E-2</v>
          </cell>
          <cell r="AD62">
            <v>71</v>
          </cell>
          <cell r="AE62">
            <v>1.8644000000000001E-2</v>
          </cell>
          <cell r="AF62">
            <v>1.6666E-2</v>
          </cell>
          <cell r="AG62">
            <v>2611</v>
          </cell>
          <cell r="AH62">
            <v>1</v>
          </cell>
          <cell r="AI62">
            <v>1.8643242725880551E-2</v>
          </cell>
        </row>
        <row r="63">
          <cell r="S63">
            <v>72</v>
          </cell>
          <cell r="T63">
            <v>1.546E-2</v>
          </cell>
          <cell r="U63">
            <v>1.1302E-2</v>
          </cell>
          <cell r="V63">
            <v>2096</v>
          </cell>
          <cell r="W63">
            <v>1</v>
          </cell>
          <cell r="X63">
            <v>1.5458017167381974E-2</v>
          </cell>
          <cell r="AD63">
            <v>72</v>
          </cell>
          <cell r="AE63">
            <v>2.0364E-2</v>
          </cell>
          <cell r="AF63">
            <v>1.8533000000000001E-2</v>
          </cell>
          <cell r="AG63">
            <v>2469</v>
          </cell>
          <cell r="AH63">
            <v>1</v>
          </cell>
          <cell r="AI63">
            <v>2.0363258704453442E-2</v>
          </cell>
        </row>
        <row r="64">
          <cell r="S64">
            <v>73</v>
          </cell>
          <cell r="T64">
            <v>1.7479000000000001E-2</v>
          </cell>
          <cell r="U64">
            <v>1.2142E-2</v>
          </cell>
          <cell r="V64">
            <v>1953</v>
          </cell>
          <cell r="W64">
            <v>0</v>
          </cell>
          <cell r="X64">
            <v>1.7479000000000001E-2</v>
          </cell>
          <cell r="AD64">
            <v>73</v>
          </cell>
          <cell r="AE64">
            <v>2.1994E-2</v>
          </cell>
          <cell r="AF64">
            <v>2.0462000000000001E-2</v>
          </cell>
          <cell r="AG64">
            <v>2296</v>
          </cell>
          <cell r="AH64">
            <v>1</v>
          </cell>
          <cell r="AI64">
            <v>2.1993333043099698E-2</v>
          </cell>
        </row>
        <row r="65">
          <cell r="S65">
            <v>74</v>
          </cell>
          <cell r="T65">
            <v>1.9497E-2</v>
          </cell>
          <cell r="U65">
            <v>1.3305000000000001E-2</v>
          </cell>
          <cell r="V65">
            <v>1876</v>
          </cell>
          <cell r="W65">
            <v>0</v>
          </cell>
          <cell r="X65">
            <v>1.9497E-2</v>
          </cell>
          <cell r="AD65">
            <v>74</v>
          </cell>
          <cell r="AE65">
            <v>2.3535E-2</v>
          </cell>
          <cell r="AF65">
            <v>2.2755999999999998E-2</v>
          </cell>
          <cell r="AG65">
            <v>2179</v>
          </cell>
          <cell r="AH65">
            <v>1</v>
          </cell>
          <cell r="AI65">
            <v>2.353464266055046E-2</v>
          </cell>
        </row>
        <row r="66">
          <cell r="S66">
            <v>75</v>
          </cell>
          <cell r="T66">
            <v>2.198E-2</v>
          </cell>
          <cell r="U66">
            <v>1.4017E-2</v>
          </cell>
          <cell r="V66">
            <v>1748</v>
          </cell>
          <cell r="W66">
            <v>0</v>
          </cell>
          <cell r="X66">
            <v>2.198E-2</v>
          </cell>
          <cell r="AD66">
            <v>75</v>
          </cell>
          <cell r="AE66">
            <v>2.5814E-2</v>
          </cell>
          <cell r="AF66">
            <v>2.5122999999999999E-2</v>
          </cell>
          <cell r="AG66">
            <v>2032</v>
          </cell>
          <cell r="AH66">
            <v>1</v>
          </cell>
          <cell r="AI66">
            <v>2.581366010821446E-2</v>
          </cell>
        </row>
        <row r="67">
          <cell r="S67">
            <v>76</v>
          </cell>
          <cell r="T67">
            <v>2.4042000000000001E-2</v>
          </cell>
          <cell r="U67">
            <v>1.5989E-2</v>
          </cell>
          <cell r="V67">
            <v>1616</v>
          </cell>
          <cell r="W67">
            <v>0</v>
          </cell>
          <cell r="X67">
            <v>2.4042000000000001E-2</v>
          </cell>
          <cell r="AD67">
            <v>76</v>
          </cell>
          <cell r="AE67">
            <v>2.9263000000000001E-2</v>
          </cell>
          <cell r="AF67">
            <v>2.8154999999999999E-2</v>
          </cell>
          <cell r="AG67">
            <v>1860</v>
          </cell>
          <cell r="AH67">
            <v>0</v>
          </cell>
          <cell r="AI67">
            <v>2.9263000000000001E-2</v>
          </cell>
        </row>
        <row r="68">
          <cell r="S68">
            <v>77</v>
          </cell>
          <cell r="T68">
            <v>2.6665999999999999E-2</v>
          </cell>
          <cell r="U68">
            <v>1.8345E-2</v>
          </cell>
          <cell r="V68">
            <v>1531</v>
          </cell>
          <cell r="W68">
            <v>0</v>
          </cell>
          <cell r="X68">
            <v>2.6665999999999999E-2</v>
          </cell>
          <cell r="AD68">
            <v>77</v>
          </cell>
          <cell r="AE68">
            <v>3.3328999999999998E-2</v>
          </cell>
          <cell r="AF68">
            <v>3.0717999999999999E-2</v>
          </cell>
          <cell r="AG68">
            <v>1717</v>
          </cell>
          <cell r="AH68">
            <v>0</v>
          </cell>
          <cell r="AI68">
            <v>3.3328999999999998E-2</v>
          </cell>
        </row>
        <row r="69">
          <cell r="S69">
            <v>78</v>
          </cell>
          <cell r="T69">
            <v>3.1229E-2</v>
          </cell>
          <cell r="U69">
            <v>2.0358000000000001E-2</v>
          </cell>
          <cell r="V69">
            <v>1430</v>
          </cell>
          <cell r="W69">
            <v>0</v>
          </cell>
          <cell r="X69">
            <v>3.1228999999999996E-2</v>
          </cell>
          <cell r="AD69">
            <v>78</v>
          </cell>
          <cell r="AE69">
            <v>3.7468000000000001E-2</v>
          </cell>
          <cell r="AF69">
            <v>3.4074E-2</v>
          </cell>
          <cell r="AG69">
            <v>1590</v>
          </cell>
          <cell r="AH69">
            <v>0</v>
          </cell>
          <cell r="AI69">
            <v>3.7468000000000001E-2</v>
          </cell>
        </row>
        <row r="70">
          <cell r="S70">
            <v>79</v>
          </cell>
          <cell r="T70">
            <v>3.5976000000000001E-2</v>
          </cell>
          <cell r="U70">
            <v>2.3016000000000002E-2</v>
          </cell>
          <cell r="V70">
            <v>1306</v>
          </cell>
          <cell r="W70">
            <v>0</v>
          </cell>
          <cell r="X70">
            <v>3.5976000000000001E-2</v>
          </cell>
          <cell r="AD70">
            <v>79</v>
          </cell>
          <cell r="AE70">
            <v>4.1675999999999998E-2</v>
          </cell>
          <cell r="AF70">
            <v>3.9213999999999999E-2</v>
          </cell>
          <cell r="AG70">
            <v>1447</v>
          </cell>
          <cell r="AH70">
            <v>0</v>
          </cell>
          <cell r="AI70">
            <v>4.1675999999999998E-2</v>
          </cell>
        </row>
        <row r="71">
          <cell r="S71">
            <v>80</v>
          </cell>
          <cell r="T71">
            <v>4.0910000000000002E-2</v>
          </cell>
          <cell r="U71">
            <v>2.5675E-2</v>
          </cell>
          <cell r="V71">
            <v>1211</v>
          </cell>
          <cell r="W71">
            <v>0</v>
          </cell>
          <cell r="X71">
            <v>4.0910000000000002E-2</v>
          </cell>
          <cell r="AD71">
            <v>80</v>
          </cell>
          <cell r="AE71">
            <v>4.6502000000000002E-2</v>
          </cell>
          <cell r="AF71">
            <v>4.4692000000000003E-2</v>
          </cell>
          <cell r="AG71">
            <v>1314</v>
          </cell>
          <cell r="AH71">
            <v>0</v>
          </cell>
          <cell r="AI71">
            <v>4.6502000000000002E-2</v>
          </cell>
        </row>
        <row r="72">
          <cell r="S72">
            <v>81</v>
          </cell>
          <cell r="T72">
            <v>4.6551000000000002E-2</v>
          </cell>
          <cell r="U72">
            <v>2.8334000000000002E-2</v>
          </cell>
          <cell r="V72">
            <v>1176</v>
          </cell>
          <cell r="W72">
            <v>0</v>
          </cell>
          <cell r="X72">
            <v>4.6551000000000002E-2</v>
          </cell>
          <cell r="AD72">
            <v>81</v>
          </cell>
          <cell r="AE72">
            <v>5.5169000000000003E-2</v>
          </cell>
          <cell r="AF72">
            <v>5.0521999999999997E-2</v>
          </cell>
          <cell r="AG72">
            <v>1197</v>
          </cell>
          <cell r="AH72">
            <v>0</v>
          </cell>
          <cell r="AI72">
            <v>5.5169000000000003E-2</v>
          </cell>
        </row>
        <row r="73">
          <cell r="S73">
            <v>82</v>
          </cell>
          <cell r="T73">
            <v>5.2510000000000001E-2</v>
          </cell>
          <cell r="U73">
            <v>3.0991999999999999E-2</v>
          </cell>
          <cell r="V73">
            <v>1076</v>
          </cell>
          <cell r="W73">
            <v>0</v>
          </cell>
          <cell r="X73">
            <v>5.2510000000000001E-2</v>
          </cell>
          <cell r="AD73">
            <v>82</v>
          </cell>
          <cell r="AE73">
            <v>6.4183000000000004E-2</v>
          </cell>
          <cell r="AF73">
            <v>5.5792000000000001E-2</v>
          </cell>
          <cell r="AG73">
            <v>1101</v>
          </cell>
          <cell r="AH73">
            <v>0</v>
          </cell>
          <cell r="AI73">
            <v>6.4183000000000004E-2</v>
          </cell>
        </row>
        <row r="74">
          <cell r="S74">
            <v>83</v>
          </cell>
          <cell r="T74">
            <v>6.1652999999999999E-2</v>
          </cell>
          <cell r="U74">
            <v>3.3649999999999999E-2</v>
          </cell>
          <cell r="V74">
            <v>1006</v>
          </cell>
          <cell r="W74">
            <v>0</v>
          </cell>
          <cell r="X74">
            <v>6.1652999999999999E-2</v>
          </cell>
          <cell r="AD74">
            <v>83</v>
          </cell>
          <cell r="AE74">
            <v>7.2019E-2</v>
          </cell>
          <cell r="AF74">
            <v>6.1261000000000003E-2</v>
          </cell>
          <cell r="AG74">
            <v>997</v>
          </cell>
          <cell r="AH74">
            <v>0</v>
          </cell>
          <cell r="AI74">
            <v>7.2019E-2</v>
          </cell>
        </row>
        <row r="75">
          <cell r="S75">
            <v>84</v>
          </cell>
          <cell r="T75">
            <v>7.2497000000000006E-2</v>
          </cell>
          <cell r="U75">
            <v>3.8580000000000003E-2</v>
          </cell>
          <cell r="V75">
            <v>904</v>
          </cell>
          <cell r="W75">
            <v>0</v>
          </cell>
          <cell r="X75">
            <v>7.2497000000000006E-2</v>
          </cell>
          <cell r="AD75">
            <v>84</v>
          </cell>
          <cell r="AE75">
            <v>8.1560999999999995E-2</v>
          </cell>
          <cell r="AF75">
            <v>6.9247000000000003E-2</v>
          </cell>
          <cell r="AG75">
            <v>856</v>
          </cell>
          <cell r="AH75">
            <v>0</v>
          </cell>
          <cell r="AI75">
            <v>8.1560999999999995E-2</v>
          </cell>
        </row>
        <row r="76">
          <cell r="S76">
            <v>85</v>
          </cell>
          <cell r="T76">
            <v>8.2211999999999993E-2</v>
          </cell>
          <cell r="U76">
            <v>4.4438999999999999E-2</v>
          </cell>
          <cell r="V76">
            <v>846</v>
          </cell>
          <cell r="W76">
            <v>0</v>
          </cell>
          <cell r="X76">
            <v>8.2211999999999993E-2</v>
          </cell>
          <cell r="AD76">
            <v>85</v>
          </cell>
          <cell r="AE76">
            <v>8.9563000000000004E-2</v>
          </cell>
          <cell r="AF76">
            <v>7.8882999999999995E-2</v>
          </cell>
          <cell r="AG76">
            <v>765</v>
          </cell>
          <cell r="AH76">
            <v>0</v>
          </cell>
          <cell r="AI76">
            <v>8.9563000000000004E-2</v>
          </cell>
        </row>
        <row r="77">
          <cell r="S77">
            <v>86</v>
          </cell>
          <cell r="T77">
            <v>9.2116000000000003E-2</v>
          </cell>
          <cell r="U77">
            <v>5.0528999999999998E-2</v>
          </cell>
          <cell r="V77">
            <v>807</v>
          </cell>
          <cell r="W77">
            <v>0</v>
          </cell>
          <cell r="X77">
            <v>9.2116000000000003E-2</v>
          </cell>
          <cell r="AD77">
            <v>86</v>
          </cell>
          <cell r="AE77">
            <v>9.7016000000000005E-2</v>
          </cell>
          <cell r="AF77">
            <v>8.7037000000000003E-2</v>
          </cell>
          <cell r="AG77">
            <v>653</v>
          </cell>
          <cell r="AH77">
            <v>0</v>
          </cell>
          <cell r="AI77">
            <v>9.7016000000000005E-2</v>
          </cell>
        </row>
        <row r="78">
          <cell r="S78">
            <v>87</v>
          </cell>
          <cell r="T78">
            <v>0.10439</v>
          </cell>
          <cell r="U78">
            <v>5.6857999999999999E-2</v>
          </cell>
          <cell r="V78">
            <v>763</v>
          </cell>
          <cell r="W78">
            <v>0</v>
          </cell>
          <cell r="X78">
            <v>0.10439</v>
          </cell>
          <cell r="AD78">
            <v>87</v>
          </cell>
          <cell r="AE78">
            <v>0.106853</v>
          </cell>
          <cell r="AF78">
            <v>9.5190999999999998E-2</v>
          </cell>
          <cell r="AG78">
            <v>554</v>
          </cell>
          <cell r="AH78">
            <v>0</v>
          </cell>
          <cell r="AI78">
            <v>0.106853</v>
          </cell>
        </row>
        <row r="79">
          <cell r="S79">
            <v>88</v>
          </cell>
          <cell r="T79">
            <v>0.115324</v>
          </cell>
          <cell r="U79">
            <v>6.2109999999999999E-2</v>
          </cell>
          <cell r="V79">
            <v>693</v>
          </cell>
          <cell r="W79">
            <v>0</v>
          </cell>
          <cell r="X79">
            <v>0.11532400000000001</v>
          </cell>
          <cell r="AD79">
            <v>88</v>
          </cell>
          <cell r="AE79">
            <v>0.11722</v>
          </cell>
          <cell r="AF79">
            <v>0.10555299999999999</v>
          </cell>
          <cell r="AG79">
            <v>478</v>
          </cell>
          <cell r="AH79">
            <v>0</v>
          </cell>
          <cell r="AI79">
            <v>0.11722</v>
          </cell>
        </row>
        <row r="80">
          <cell r="S80">
            <v>89</v>
          </cell>
          <cell r="T80">
            <v>0.124186</v>
          </cell>
          <cell r="U80">
            <v>7.3676000000000005E-2</v>
          </cell>
          <cell r="V80">
            <v>621</v>
          </cell>
          <cell r="W80">
            <v>0</v>
          </cell>
          <cell r="X80">
            <v>0.124186</v>
          </cell>
          <cell r="AD80">
            <v>89</v>
          </cell>
          <cell r="AE80">
            <v>0.12582499999999999</v>
          </cell>
          <cell r="AF80">
            <v>0.121521</v>
          </cell>
          <cell r="AG80">
            <v>394</v>
          </cell>
          <cell r="AH80">
            <v>0</v>
          </cell>
          <cell r="AI80">
            <v>0.12582499999999999</v>
          </cell>
        </row>
        <row r="81">
          <cell r="S81">
            <v>90</v>
          </cell>
          <cell r="T81">
            <v>0.136044</v>
          </cell>
          <cell r="U81">
            <v>8.3918000000000006E-2</v>
          </cell>
          <cell r="V81">
            <v>513</v>
          </cell>
          <cell r="W81">
            <v>0</v>
          </cell>
          <cell r="X81">
            <v>0.136044</v>
          </cell>
          <cell r="AD81">
            <v>90</v>
          </cell>
          <cell r="AE81">
            <v>0.13769400000000001</v>
          </cell>
          <cell r="AF81">
            <v>0.13523399999999999</v>
          </cell>
          <cell r="AG81">
            <v>294</v>
          </cell>
          <cell r="AH81">
            <v>0</v>
          </cell>
          <cell r="AI81">
            <v>0.13769400000000001</v>
          </cell>
        </row>
        <row r="82">
          <cell r="S82">
            <v>91</v>
          </cell>
          <cell r="T82">
            <v>0.15062200000000001</v>
          </cell>
          <cell r="U82">
            <v>9.8159999999999997E-2</v>
          </cell>
          <cell r="V82">
            <v>413</v>
          </cell>
          <cell r="W82">
            <v>0</v>
          </cell>
          <cell r="X82">
            <v>0.15062200000000001</v>
          </cell>
          <cell r="AD82">
            <v>91</v>
          </cell>
          <cell r="AE82">
            <v>0.16232199999999999</v>
          </cell>
          <cell r="AF82">
            <v>0.15212100000000001</v>
          </cell>
          <cell r="AG82">
            <v>222</v>
          </cell>
          <cell r="AH82">
            <v>0</v>
          </cell>
          <cell r="AI82">
            <v>0.16232199999999999</v>
          </cell>
        </row>
        <row r="83">
          <cell r="S83">
            <v>92</v>
          </cell>
          <cell r="T83">
            <v>0.17018800000000001</v>
          </cell>
          <cell r="U83">
            <v>0.11276700000000001</v>
          </cell>
          <cell r="V83">
            <v>311</v>
          </cell>
          <cell r="W83">
            <v>0</v>
          </cell>
          <cell r="X83">
            <v>0.17018800000000001</v>
          </cell>
          <cell r="AD83">
            <v>92</v>
          </cell>
          <cell r="AE83">
            <v>0.189693</v>
          </cell>
          <cell r="AF83">
            <v>0.16439000000000001</v>
          </cell>
          <cell r="AG83">
            <v>175</v>
          </cell>
          <cell r="AH83">
            <v>0</v>
          </cell>
          <cell r="AI83">
            <v>0.189693</v>
          </cell>
        </row>
        <row r="84">
          <cell r="S84">
            <v>93</v>
          </cell>
          <cell r="T84">
            <v>0.197046</v>
          </cell>
          <cell r="U84">
            <v>0.13059599999999999</v>
          </cell>
          <cell r="V84">
            <v>251</v>
          </cell>
          <cell r="W84">
            <v>0</v>
          </cell>
          <cell r="X84">
            <v>0.197046</v>
          </cell>
          <cell r="AD84">
            <v>93</v>
          </cell>
          <cell r="AE84">
            <v>0.21218799999999999</v>
          </cell>
          <cell r="AF84">
            <v>0.17927299999999999</v>
          </cell>
          <cell r="AG84">
            <v>115</v>
          </cell>
          <cell r="AH84">
            <v>0</v>
          </cell>
          <cell r="AI84">
            <v>0.21218799999999999</v>
          </cell>
        </row>
        <row r="85">
          <cell r="S85">
            <v>94</v>
          </cell>
          <cell r="T85">
            <v>0.22185099999999999</v>
          </cell>
          <cell r="U85">
            <v>0.144764</v>
          </cell>
          <cell r="V85">
            <v>190</v>
          </cell>
          <cell r="W85">
            <v>0</v>
          </cell>
          <cell r="X85">
            <v>0.22185100000000002</v>
          </cell>
          <cell r="AD85">
            <v>94</v>
          </cell>
          <cell r="AE85">
            <v>0.23285400000000001</v>
          </cell>
          <cell r="AF85">
            <v>0.19114500000000001</v>
          </cell>
          <cell r="AG85">
            <v>78</v>
          </cell>
          <cell r="AH85">
            <v>0</v>
          </cell>
          <cell r="AI85">
            <v>0.23285399999999998</v>
          </cell>
        </row>
        <row r="86">
          <cell r="S86">
            <v>95</v>
          </cell>
          <cell r="T86">
            <v>0.250224</v>
          </cell>
          <cell r="U86">
            <v>0.15931999999999999</v>
          </cell>
          <cell r="V86">
            <v>128</v>
          </cell>
          <cell r="W86">
            <v>0</v>
          </cell>
          <cell r="X86">
            <v>0.250224</v>
          </cell>
          <cell r="AD86">
            <v>95</v>
          </cell>
          <cell r="AE86">
            <v>0.25791500000000001</v>
          </cell>
          <cell r="AF86">
            <v>0.20196</v>
          </cell>
          <cell r="AG86">
            <v>49</v>
          </cell>
          <cell r="AH86">
            <v>0</v>
          </cell>
          <cell r="AI86">
            <v>0.25791500000000001</v>
          </cell>
        </row>
        <row r="87">
          <cell r="S87">
            <v>96</v>
          </cell>
          <cell r="T87">
            <v>0.26889000000000002</v>
          </cell>
          <cell r="U87">
            <v>0.17397099999999999</v>
          </cell>
          <cell r="V87">
            <v>70</v>
          </cell>
          <cell r="W87">
            <v>0</v>
          </cell>
          <cell r="X87">
            <v>0.26889000000000002</v>
          </cell>
          <cell r="AD87">
            <v>96</v>
          </cell>
          <cell r="AE87">
            <v>0.27603899999999998</v>
          </cell>
          <cell r="AF87">
            <v>0.21157799999999999</v>
          </cell>
          <cell r="AG87">
            <v>25</v>
          </cell>
          <cell r="AH87">
            <v>0</v>
          </cell>
          <cell r="AI87">
            <v>0.27603899999999998</v>
          </cell>
        </row>
        <row r="88">
          <cell r="S88">
            <v>97</v>
          </cell>
          <cell r="T88">
            <v>0.28591</v>
          </cell>
          <cell r="U88">
            <v>0.19308700000000001</v>
          </cell>
          <cell r="V88">
            <v>56</v>
          </cell>
          <cell r="W88">
            <v>0</v>
          </cell>
          <cell r="X88">
            <v>0.28591</v>
          </cell>
          <cell r="AD88">
            <v>97</v>
          </cell>
          <cell r="AE88">
            <v>0.29239300000000001</v>
          </cell>
          <cell r="AF88">
            <v>0.22489400000000001</v>
          </cell>
          <cell r="AG88">
            <v>13</v>
          </cell>
          <cell r="AH88">
            <v>0</v>
          </cell>
          <cell r="AI88">
            <v>0.29239300000000001</v>
          </cell>
        </row>
        <row r="89">
          <cell r="S89">
            <v>98</v>
          </cell>
          <cell r="T89">
            <v>0.30878899999999998</v>
          </cell>
          <cell r="U89">
            <v>0.20732600000000001</v>
          </cell>
          <cell r="V89">
            <v>37</v>
          </cell>
          <cell r="W89">
            <v>0</v>
          </cell>
          <cell r="X89">
            <v>0.30878899999999998</v>
          </cell>
          <cell r="AD89">
            <v>98</v>
          </cell>
          <cell r="AE89">
            <v>0.31148100000000001</v>
          </cell>
          <cell r="AF89">
            <v>0.23080800000000001</v>
          </cell>
          <cell r="AG89">
            <v>7</v>
          </cell>
          <cell r="AH89">
            <v>0</v>
          </cell>
          <cell r="AI89">
            <v>0.31148100000000001</v>
          </cell>
        </row>
        <row r="90">
          <cell r="S90">
            <v>99</v>
          </cell>
          <cell r="T90">
            <v>0.32323800000000003</v>
          </cell>
          <cell r="U90">
            <v>0.221661</v>
          </cell>
          <cell r="V90">
            <v>19</v>
          </cell>
          <cell r="W90">
            <v>0</v>
          </cell>
          <cell r="X90">
            <v>0.32323800000000003</v>
          </cell>
          <cell r="AD90">
            <v>99</v>
          </cell>
          <cell r="AE90">
            <v>0.32502999999999999</v>
          </cell>
          <cell r="AF90">
            <v>0.23399500000000001</v>
          </cell>
          <cell r="AG90">
            <v>4</v>
          </cell>
          <cell r="AH90">
            <v>0</v>
          </cell>
          <cell r="AI90">
            <v>0.32502999999999999</v>
          </cell>
        </row>
        <row r="91">
          <cell r="S91">
            <v>100</v>
          </cell>
          <cell r="T91">
            <v>0.33604499999999998</v>
          </cell>
          <cell r="U91">
            <v>0.231601</v>
          </cell>
          <cell r="V91">
            <v>63273</v>
          </cell>
          <cell r="W91">
            <v>92</v>
          </cell>
          <cell r="X91">
            <v>0</v>
          </cell>
          <cell r="AD91">
            <v>100</v>
          </cell>
          <cell r="AE91">
            <v>0.33604499999999998</v>
          </cell>
          <cell r="AF91">
            <v>0.23419500000000001</v>
          </cell>
          <cell r="AG91">
            <v>86721</v>
          </cell>
          <cell r="AH91">
            <v>142</v>
          </cell>
          <cell r="AI91">
            <v>4.4599853676254825E-2</v>
          </cell>
        </row>
        <row r="92">
          <cell r="S92">
            <v>101</v>
          </cell>
          <cell r="T92">
            <v>0.358628</v>
          </cell>
          <cell r="U92">
            <v>0.244834</v>
          </cell>
          <cell r="V92">
            <v>0</v>
          </cell>
          <cell r="W92">
            <v>0</v>
          </cell>
          <cell r="X92">
            <v>0</v>
          </cell>
          <cell r="AD92">
            <v>101</v>
          </cell>
          <cell r="AE92">
            <v>0.358628</v>
          </cell>
          <cell r="AF92">
            <v>0.244834</v>
          </cell>
          <cell r="AH92">
            <v>0</v>
          </cell>
          <cell r="AI92">
            <v>0</v>
          </cell>
        </row>
        <row r="93">
          <cell r="S93">
            <v>102</v>
          </cell>
          <cell r="T93">
            <v>0.37168499999999999</v>
          </cell>
          <cell r="U93">
            <v>0.254498</v>
          </cell>
          <cell r="V93">
            <v>0</v>
          </cell>
          <cell r="W93">
            <v>0</v>
          </cell>
          <cell r="X93">
            <v>0</v>
          </cell>
          <cell r="AD93">
            <v>102</v>
          </cell>
          <cell r="AE93">
            <v>0.37168499999999999</v>
          </cell>
          <cell r="AF93">
            <v>0.254498</v>
          </cell>
          <cell r="AH93">
            <v>0</v>
          </cell>
          <cell r="AI93">
            <v>0</v>
          </cell>
        </row>
        <row r="94">
          <cell r="S94">
            <v>103</v>
          </cell>
          <cell r="T94">
            <v>0.38303999999999999</v>
          </cell>
          <cell r="U94">
            <v>0.266044</v>
          </cell>
          <cell r="V94">
            <v>0</v>
          </cell>
          <cell r="W94">
            <v>0</v>
          </cell>
          <cell r="X94">
            <v>0</v>
          </cell>
          <cell r="AD94">
            <v>103</v>
          </cell>
          <cell r="AE94">
            <v>0.38303999999999999</v>
          </cell>
          <cell r="AF94">
            <v>0.266044</v>
          </cell>
          <cell r="AH94">
            <v>0</v>
          </cell>
          <cell r="AI94">
            <v>0</v>
          </cell>
        </row>
        <row r="95">
          <cell r="S95">
            <v>104</v>
          </cell>
          <cell r="T95">
            <v>0.39200299999999999</v>
          </cell>
          <cell r="U95">
            <v>0.279055</v>
          </cell>
          <cell r="V95">
            <v>0</v>
          </cell>
          <cell r="W95">
            <v>0</v>
          </cell>
          <cell r="X95">
            <v>0</v>
          </cell>
          <cell r="AD95">
            <v>104</v>
          </cell>
          <cell r="AE95">
            <v>0.39200299999999999</v>
          </cell>
          <cell r="AF95">
            <v>0.279055</v>
          </cell>
          <cell r="AH95">
            <v>0</v>
          </cell>
          <cell r="AI95">
            <v>0</v>
          </cell>
        </row>
        <row r="96">
          <cell r="S96">
            <v>105</v>
          </cell>
          <cell r="T96">
            <v>0.39788600000000002</v>
          </cell>
          <cell r="U96">
            <v>0.29311599999999999</v>
          </cell>
          <cell r="V96">
            <v>0</v>
          </cell>
          <cell r="W96">
            <v>0</v>
          </cell>
          <cell r="X96">
            <v>0</v>
          </cell>
          <cell r="AD96">
            <v>105</v>
          </cell>
          <cell r="AE96">
            <v>0.39788600000000002</v>
          </cell>
          <cell r="AF96">
            <v>0.29311599999999999</v>
          </cell>
          <cell r="AH96">
            <v>0</v>
          </cell>
          <cell r="AI96">
            <v>0</v>
          </cell>
        </row>
        <row r="97">
          <cell r="S97">
            <v>106</v>
          </cell>
          <cell r="T97">
            <v>0.4</v>
          </cell>
          <cell r="U97">
            <v>0.307811</v>
          </cell>
          <cell r="V97">
            <v>0</v>
          </cell>
          <cell r="W97">
            <v>0</v>
          </cell>
          <cell r="AD97">
            <v>106</v>
          </cell>
          <cell r="AE97">
            <v>0.4</v>
          </cell>
          <cell r="AF97">
            <v>0.307811</v>
          </cell>
          <cell r="AH97">
            <v>0</v>
          </cell>
          <cell r="AI97">
            <v>0</v>
          </cell>
        </row>
        <row r="98">
          <cell r="S98">
            <v>107</v>
          </cell>
          <cell r="T98">
            <v>0.4</v>
          </cell>
          <cell r="U98">
            <v>0.32272499999999998</v>
          </cell>
          <cell r="V98">
            <v>0</v>
          </cell>
          <cell r="W98">
            <v>0</v>
          </cell>
          <cell r="AD98">
            <v>107</v>
          </cell>
          <cell r="AE98">
            <v>0.4</v>
          </cell>
          <cell r="AF98">
            <v>0.32272499999999998</v>
          </cell>
          <cell r="AH98">
            <v>0</v>
          </cell>
          <cell r="AI98">
            <v>0</v>
          </cell>
        </row>
        <row r="99">
          <cell r="S99">
            <v>108</v>
          </cell>
          <cell r="T99">
            <v>0.4</v>
          </cell>
          <cell r="U99">
            <v>0.33744099999999999</v>
          </cell>
          <cell r="V99">
            <v>0</v>
          </cell>
          <cell r="W99">
            <v>0</v>
          </cell>
          <cell r="AD99">
            <v>108</v>
          </cell>
          <cell r="AE99">
            <v>0.4</v>
          </cell>
          <cell r="AF99">
            <v>0.33744099999999999</v>
          </cell>
          <cell r="AH99">
            <v>0</v>
          </cell>
          <cell r="AI99">
            <v>0</v>
          </cell>
        </row>
        <row r="100">
          <cell r="S100">
            <v>109</v>
          </cell>
          <cell r="T100">
            <v>0.4</v>
          </cell>
          <cell r="U100">
            <v>0.35154400000000002</v>
          </cell>
          <cell r="V100">
            <v>0</v>
          </cell>
          <cell r="W100">
            <v>0</v>
          </cell>
          <cell r="AD100">
            <v>109</v>
          </cell>
          <cell r="AE100">
            <v>0.4</v>
          </cell>
          <cell r="AF100">
            <v>0.35154400000000002</v>
          </cell>
          <cell r="AH100">
            <v>0</v>
          </cell>
          <cell r="AI100">
            <v>0</v>
          </cell>
        </row>
        <row r="101">
          <cell r="S101">
            <v>110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AD101">
            <v>110</v>
          </cell>
          <cell r="AE101">
            <v>1</v>
          </cell>
          <cell r="AF101">
            <v>1</v>
          </cell>
          <cell r="AH101">
            <v>0</v>
          </cell>
          <cell r="AI101">
            <v>0</v>
          </cell>
        </row>
      </sheetData>
      <sheetData sheetId="8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 Exhibit0"/>
      <sheetName val="75 Exhibit1"/>
      <sheetName val="75 Exhibit2"/>
      <sheetName val="75 Exhibit3"/>
      <sheetName val="75 Exhibit4"/>
      <sheetName val="75 Exhibit5"/>
      <sheetName val="75 Exhibit6"/>
      <sheetName val="75 Exhibit7"/>
      <sheetName val="75 Exhibit8"/>
      <sheetName val="75 SPRSExhibits"/>
      <sheetName val="&lt;-GASB 75 Report"/>
      <sheetName val="GASB 74 Exhibit 1"/>
      <sheetName val="GASB 74 Exhibit 2"/>
      <sheetName val="GASB 74 Exhibit 3"/>
      <sheetName val="GASB 74 Exhibit 4"/>
      <sheetName val="GASB 74 Exhibit 5"/>
      <sheetName val="&lt;-GASB 74 Report"/>
      <sheetName val="Assets Input"/>
      <sheetName val="GASB 74 75"/>
      <sheetName val="Inflows Outflows"/>
      <sheetName val="KERS NH -&gt;"/>
      <sheetName val="KERS NH - Expense"/>
      <sheetName val="KERS NH - Prop Share 2018"/>
      <sheetName val="KERS NH - Prop Share Total"/>
      <sheetName val="KERS NH - Prop Share Prior"/>
      <sheetName val="KERS NH - Contribs"/>
      <sheetName val="KERS Haz -&gt;"/>
      <sheetName val="KERS Haz - Expense"/>
      <sheetName val="KERS Haz - Prop Share 2018"/>
      <sheetName val="KERS Haz - Prop Share Total"/>
      <sheetName val="KERS Haz - Prop Share Prior"/>
      <sheetName val="KERS Haz - Contribs"/>
      <sheetName val="CERS NH -&gt;"/>
      <sheetName val="CERS NH - Contribs"/>
      <sheetName val="CERS NH - Expense"/>
      <sheetName val="CERS NH - Prop Share Total"/>
      <sheetName val="CERS NH - Prop Share 2018"/>
      <sheetName val="CERS NH - Prop Share Prior"/>
      <sheetName val="CERS Haz -&gt;"/>
      <sheetName val="CERS Haz - Contribs"/>
      <sheetName val="CERS Haz - Expense"/>
      <sheetName val="CERS Haz - Prop Share 2018"/>
      <sheetName val="CERS Haz - Prop Share Total"/>
      <sheetName val="CERS Haz - Prop Share Pri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N1">
            <v>2018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PRNsAct"/>
      <sheetName val="2016PRNsAct.AltPVFS"/>
      <sheetName val="2016PRNsInact"/>
      <sheetName val="2017PRNsAct"/>
      <sheetName val="2017PRNsInact"/>
      <sheetName val="2017PRNsAct.IMP"/>
      <sheetName val="2017PRNsInact.IMP"/>
      <sheetName val="Replication"/>
      <sheetName val="Replication.AltPVFS"/>
      <sheetName val="FY19ADEC.OldAssum"/>
      <sheetName val="FY19ADEC"/>
      <sheetName val="Implicit"/>
      <sheetName val="Assets17"/>
      <sheetName val="PayRecon"/>
      <sheetName val="AVA.Ins.KERSNH"/>
      <sheetName val="AVA.Ins.KERSH"/>
      <sheetName val="AVA.Ins.CERSNH"/>
      <sheetName val="AVA.Ins.CERSH"/>
      <sheetName val="AVA.Ins.SP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J22">
            <v>3.5999999999999997E-2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A90E-62E8-4BDF-8A17-24AA6AF572D9}">
  <dimension ref="A1:AH384"/>
  <sheetViews>
    <sheetView zoomScaleNormal="100" workbookViewId="0"/>
  </sheetViews>
  <sheetFormatPr defaultColWidth="9.140625" defaultRowHeight="12.75"/>
  <cols>
    <col min="1" max="1" width="12.7109375" style="1" customWidth="1"/>
    <col min="2" max="2" width="50.7109375" style="40" customWidth="1"/>
    <col min="3" max="4" width="12.7109375" style="1" customWidth="1"/>
    <col min="5" max="13" width="15.7109375" style="1" customWidth="1"/>
    <col min="14" max="14" width="23.7109375" style="2" customWidth="1"/>
    <col min="15" max="21" width="15.7109375" style="1" customWidth="1"/>
    <col min="22" max="22" width="20.7109375" style="2" customWidth="1"/>
    <col min="23" max="26" width="15.7109375" style="1" customWidth="1"/>
    <col min="27" max="27" width="20.7109375" style="2" customWidth="1"/>
    <col min="28" max="28" width="15.7109375" style="1" customWidth="1"/>
    <col min="29" max="34" width="15.7109375" style="2" customWidth="1"/>
    <col min="35" max="16384" width="9.140625" style="1"/>
  </cols>
  <sheetData>
    <row r="1" spans="1:34" s="48" customFormat="1" ht="23.25">
      <c r="A1" s="47" t="s">
        <v>483</v>
      </c>
    </row>
    <row r="2" spans="1:34" s="48" customFormat="1"/>
    <row r="3" spans="1:34" s="48" customFormat="1"/>
    <row r="4" spans="1:34">
      <c r="A4" s="17"/>
      <c r="B4" s="17"/>
      <c r="E4" s="103" t="s">
        <v>485</v>
      </c>
      <c r="F4" s="104"/>
      <c r="G4" s="105"/>
      <c r="H4" s="103" t="s">
        <v>486</v>
      </c>
      <c r="I4" s="104"/>
      <c r="J4" s="104"/>
      <c r="K4" s="104"/>
      <c r="L4" s="105"/>
      <c r="M4" s="103" t="s">
        <v>0</v>
      </c>
      <c r="N4" s="104"/>
      <c r="O4" s="104"/>
      <c r="P4" s="104"/>
      <c r="Q4" s="105"/>
      <c r="R4" s="6"/>
      <c r="S4" s="103" t="s">
        <v>1</v>
      </c>
      <c r="T4" s="104"/>
      <c r="U4" s="104"/>
      <c r="V4" s="104"/>
      <c r="W4" s="105"/>
      <c r="X4" s="103" t="s">
        <v>2</v>
      </c>
      <c r="Y4" s="104"/>
      <c r="Z4" s="104"/>
      <c r="AA4" s="104"/>
      <c r="AB4" s="105"/>
      <c r="AC4" s="106" t="s">
        <v>3</v>
      </c>
      <c r="AD4" s="107"/>
      <c r="AE4" s="107"/>
      <c r="AF4" s="107"/>
      <c r="AG4" s="107"/>
      <c r="AH4" s="108"/>
    </row>
    <row r="5" spans="1:34">
      <c r="C5" s="5"/>
      <c r="D5" s="5"/>
      <c r="E5" s="7"/>
      <c r="F5" s="8"/>
      <c r="G5" s="9"/>
      <c r="H5" s="57"/>
      <c r="I5" s="10"/>
      <c r="J5" s="10"/>
      <c r="K5" s="10"/>
      <c r="L5" s="58"/>
      <c r="M5" s="11"/>
      <c r="N5" s="98" t="s">
        <v>4</v>
      </c>
      <c r="O5" s="12"/>
      <c r="P5" s="12"/>
      <c r="Q5" s="13"/>
      <c r="R5" s="14"/>
      <c r="S5" s="11"/>
      <c r="T5" s="12"/>
      <c r="U5" s="12"/>
      <c r="V5" s="98" t="s">
        <v>5</v>
      </c>
      <c r="W5" s="13"/>
      <c r="X5" s="11"/>
      <c r="Y5" s="12"/>
      <c r="Z5" s="12"/>
      <c r="AA5" s="99" t="s">
        <v>5</v>
      </c>
      <c r="AB5" s="13"/>
      <c r="AC5" s="100" t="s">
        <v>6</v>
      </c>
      <c r="AD5" s="101"/>
      <c r="AE5" s="101"/>
      <c r="AF5" s="101"/>
      <c r="AG5" s="101"/>
      <c r="AH5" s="102"/>
    </row>
    <row r="6" spans="1:34">
      <c r="C6" s="5"/>
      <c r="D6" s="5"/>
      <c r="E6" s="15"/>
      <c r="F6" s="5"/>
      <c r="G6" s="16"/>
      <c r="H6" s="59"/>
      <c r="I6" s="17"/>
      <c r="J6" s="17"/>
      <c r="K6" s="17"/>
      <c r="L6" s="60"/>
      <c r="M6" s="18"/>
      <c r="N6" s="19" t="s">
        <v>7</v>
      </c>
      <c r="O6" s="6"/>
      <c r="P6" s="6"/>
      <c r="Q6" s="20"/>
      <c r="R6" s="21"/>
      <c r="S6" s="18"/>
      <c r="T6" s="6"/>
      <c r="U6" s="6"/>
      <c r="V6" s="19" t="s">
        <v>474</v>
      </c>
      <c r="W6" s="20"/>
      <c r="X6" s="18"/>
      <c r="Y6" s="6"/>
      <c r="Z6" s="6"/>
      <c r="AA6" s="19" t="s">
        <v>474</v>
      </c>
      <c r="AB6" s="20"/>
      <c r="AC6" s="61"/>
      <c r="AD6" s="62"/>
      <c r="AE6" s="62"/>
      <c r="AF6" s="62"/>
      <c r="AG6" s="62"/>
      <c r="AH6" s="63"/>
    </row>
    <row r="7" spans="1:34">
      <c r="C7" s="5"/>
      <c r="D7" s="5"/>
      <c r="E7" s="15"/>
      <c r="F7" s="5"/>
      <c r="G7" s="16"/>
      <c r="H7" s="59"/>
      <c r="I7" s="17"/>
      <c r="J7" s="17"/>
      <c r="K7" s="17"/>
      <c r="L7" s="60"/>
      <c r="M7" s="24" t="s">
        <v>8</v>
      </c>
      <c r="N7" s="19" t="s">
        <v>9</v>
      </c>
      <c r="O7" s="6"/>
      <c r="P7" s="6" t="s">
        <v>8</v>
      </c>
      <c r="Q7" s="16"/>
      <c r="R7" s="21"/>
      <c r="S7" s="18"/>
      <c r="T7" s="6"/>
      <c r="U7" s="6"/>
      <c r="V7" s="19" t="s">
        <v>10</v>
      </c>
      <c r="W7" s="20" t="s">
        <v>11</v>
      </c>
      <c r="X7" s="18"/>
      <c r="Y7" s="6"/>
      <c r="Z7" s="6"/>
      <c r="AA7" s="19" t="s">
        <v>10</v>
      </c>
      <c r="AB7" s="20" t="s">
        <v>11</v>
      </c>
      <c r="AC7" s="22"/>
      <c r="AH7" s="23"/>
    </row>
    <row r="8" spans="1:34">
      <c r="C8" s="54">
        <v>2022</v>
      </c>
      <c r="D8" s="54">
        <v>2021</v>
      </c>
      <c r="E8" s="53"/>
      <c r="F8" s="49"/>
      <c r="G8" s="50"/>
      <c r="H8" s="59"/>
      <c r="I8" s="6" t="s">
        <v>12</v>
      </c>
      <c r="J8" s="6" t="s">
        <v>12</v>
      </c>
      <c r="K8" s="6" t="s">
        <v>13</v>
      </c>
      <c r="L8" s="20" t="s">
        <v>13</v>
      </c>
      <c r="M8" s="18" t="s">
        <v>14</v>
      </c>
      <c r="N8" s="19" t="s">
        <v>15</v>
      </c>
      <c r="O8" s="6" t="s">
        <v>16</v>
      </c>
      <c r="P8" s="6" t="s">
        <v>14</v>
      </c>
      <c r="Q8" s="20" t="s">
        <v>17</v>
      </c>
      <c r="R8" s="25" t="s">
        <v>18</v>
      </c>
      <c r="S8" s="18"/>
      <c r="T8" s="6"/>
      <c r="U8" s="6"/>
      <c r="V8" s="19" t="s">
        <v>19</v>
      </c>
      <c r="W8" s="20" t="s">
        <v>20</v>
      </c>
      <c r="X8" s="18"/>
      <c r="Y8" s="6"/>
      <c r="Z8" s="6"/>
      <c r="AA8" s="19" t="s">
        <v>19</v>
      </c>
      <c r="AB8" s="20" t="s">
        <v>20</v>
      </c>
      <c r="AC8" s="22"/>
      <c r="AH8" s="23"/>
    </row>
    <row r="9" spans="1:34">
      <c r="A9" s="6" t="s">
        <v>21</v>
      </c>
      <c r="B9" s="6"/>
      <c r="C9" s="6" t="s">
        <v>8</v>
      </c>
      <c r="D9" s="6" t="s">
        <v>8</v>
      </c>
      <c r="E9" s="18" t="s">
        <v>22</v>
      </c>
      <c r="F9" s="6" t="s">
        <v>23</v>
      </c>
      <c r="G9" s="20" t="s">
        <v>11</v>
      </c>
      <c r="H9" s="18" t="s">
        <v>12</v>
      </c>
      <c r="I9" s="6" t="s">
        <v>24</v>
      </c>
      <c r="J9" s="6" t="s">
        <v>25</v>
      </c>
      <c r="K9" s="6" t="s">
        <v>26</v>
      </c>
      <c r="L9" s="20" t="s">
        <v>26</v>
      </c>
      <c r="M9" s="18" t="s">
        <v>27</v>
      </c>
      <c r="N9" s="19" t="s">
        <v>28</v>
      </c>
      <c r="O9" s="6" t="s">
        <v>22</v>
      </c>
      <c r="P9" s="6" t="s">
        <v>29</v>
      </c>
      <c r="Q9" s="20" t="s">
        <v>22</v>
      </c>
      <c r="R9" s="21" t="s">
        <v>30</v>
      </c>
      <c r="S9" s="18" t="s">
        <v>31</v>
      </c>
      <c r="T9" s="6" t="s">
        <v>32</v>
      </c>
      <c r="U9" s="6" t="s">
        <v>33</v>
      </c>
      <c r="V9" s="19" t="s">
        <v>28</v>
      </c>
      <c r="W9" s="20" t="s">
        <v>34</v>
      </c>
      <c r="X9" s="18" t="s">
        <v>31</v>
      </c>
      <c r="Y9" s="6" t="s">
        <v>32</v>
      </c>
      <c r="Z9" s="6" t="s">
        <v>33</v>
      </c>
      <c r="AA9" s="19" t="s">
        <v>28</v>
      </c>
      <c r="AB9" s="20" t="s">
        <v>35</v>
      </c>
      <c r="AC9" s="22"/>
      <c r="AH9" s="23"/>
    </row>
    <row r="10" spans="1:34" ht="13.5" thickBot="1">
      <c r="A10" s="66" t="s">
        <v>36</v>
      </c>
      <c r="B10" s="66" t="s">
        <v>113</v>
      </c>
      <c r="C10" s="67" t="s">
        <v>37</v>
      </c>
      <c r="D10" s="67" t="s">
        <v>37</v>
      </c>
      <c r="E10" s="68" t="s">
        <v>38</v>
      </c>
      <c r="F10" s="67" t="s">
        <v>39</v>
      </c>
      <c r="G10" s="69" t="s">
        <v>38</v>
      </c>
      <c r="H10" s="70">
        <v>5.7200000000000001E-2</v>
      </c>
      <c r="I10" s="71">
        <f>H10-1%</f>
        <v>4.7199999999999999E-2</v>
      </c>
      <c r="J10" s="71">
        <f>H10+1%</f>
        <v>6.7199999999999996E-2</v>
      </c>
      <c r="K10" s="71" t="s">
        <v>40</v>
      </c>
      <c r="L10" s="72" t="s">
        <v>41</v>
      </c>
      <c r="M10" s="68" t="s">
        <v>0</v>
      </c>
      <c r="N10" s="73" t="s">
        <v>42</v>
      </c>
      <c r="O10" s="67" t="s">
        <v>0</v>
      </c>
      <c r="P10" s="67" t="s">
        <v>38</v>
      </c>
      <c r="Q10" s="69" t="s">
        <v>0</v>
      </c>
      <c r="R10" s="74">
        <v>45107</v>
      </c>
      <c r="S10" s="68" t="s">
        <v>43</v>
      </c>
      <c r="T10" s="67" t="s">
        <v>44</v>
      </c>
      <c r="U10" s="67" t="s">
        <v>43</v>
      </c>
      <c r="V10" s="73" t="s">
        <v>42</v>
      </c>
      <c r="W10" s="69" t="s">
        <v>45</v>
      </c>
      <c r="X10" s="68" t="s">
        <v>43</v>
      </c>
      <c r="Y10" s="67" t="s">
        <v>44</v>
      </c>
      <c r="Z10" s="67" t="s">
        <v>43</v>
      </c>
      <c r="AA10" s="73" t="s">
        <v>42</v>
      </c>
      <c r="AB10" s="69" t="s">
        <v>45</v>
      </c>
      <c r="AC10" s="75">
        <v>2023</v>
      </c>
      <c r="AD10" s="76">
        <f>AC10+1</f>
        <v>2024</v>
      </c>
      <c r="AE10" s="76">
        <f>AD10+1</f>
        <v>2025</v>
      </c>
      <c r="AF10" s="76">
        <f>AE10+1</f>
        <v>2026</v>
      </c>
      <c r="AG10" s="76">
        <f>AF10+1</f>
        <v>2027</v>
      </c>
      <c r="AH10" s="77" t="s">
        <v>46</v>
      </c>
    </row>
    <row r="11" spans="1:34">
      <c r="A11" s="26">
        <v>-1</v>
      </c>
      <c r="B11" s="26">
        <f>A11-1</f>
        <v>-2</v>
      </c>
      <c r="C11" s="26">
        <f t="shared" ref="C11:AH11" si="0">B11-1</f>
        <v>-3</v>
      </c>
      <c r="D11" s="26">
        <f t="shared" si="0"/>
        <v>-4</v>
      </c>
      <c r="E11" s="30">
        <f t="shared" si="0"/>
        <v>-5</v>
      </c>
      <c r="F11" s="26">
        <f t="shared" si="0"/>
        <v>-6</v>
      </c>
      <c r="G11" s="31">
        <f t="shared" si="0"/>
        <v>-7</v>
      </c>
      <c r="H11" s="30">
        <f t="shared" si="0"/>
        <v>-8</v>
      </c>
      <c r="I11" s="26">
        <f t="shared" si="0"/>
        <v>-9</v>
      </c>
      <c r="J11" s="26">
        <f t="shared" si="0"/>
        <v>-10</v>
      </c>
      <c r="K11" s="26">
        <f t="shared" si="0"/>
        <v>-11</v>
      </c>
      <c r="L11" s="31">
        <f t="shared" si="0"/>
        <v>-12</v>
      </c>
      <c r="M11" s="30">
        <f t="shared" si="0"/>
        <v>-13</v>
      </c>
      <c r="N11" s="26">
        <f t="shared" si="0"/>
        <v>-14</v>
      </c>
      <c r="O11" s="26">
        <f t="shared" si="0"/>
        <v>-15</v>
      </c>
      <c r="P11" s="26">
        <f t="shared" si="0"/>
        <v>-16</v>
      </c>
      <c r="Q11" s="31">
        <f t="shared" si="0"/>
        <v>-17</v>
      </c>
      <c r="R11" s="35">
        <f t="shared" si="0"/>
        <v>-18</v>
      </c>
      <c r="S11" s="30">
        <f t="shared" si="0"/>
        <v>-19</v>
      </c>
      <c r="T11" s="26">
        <f t="shared" si="0"/>
        <v>-20</v>
      </c>
      <c r="U11" s="26">
        <f t="shared" si="0"/>
        <v>-21</v>
      </c>
      <c r="V11" s="26">
        <f t="shared" si="0"/>
        <v>-22</v>
      </c>
      <c r="W11" s="31">
        <f t="shared" si="0"/>
        <v>-23</v>
      </c>
      <c r="X11" s="30">
        <f t="shared" si="0"/>
        <v>-24</v>
      </c>
      <c r="Y11" s="26">
        <f t="shared" si="0"/>
        <v>-25</v>
      </c>
      <c r="Z11" s="26">
        <f t="shared" si="0"/>
        <v>-26</v>
      </c>
      <c r="AA11" s="26">
        <f t="shared" si="0"/>
        <v>-27</v>
      </c>
      <c r="AB11" s="31">
        <f t="shared" si="0"/>
        <v>-28</v>
      </c>
      <c r="AC11" s="30">
        <f t="shared" si="0"/>
        <v>-29</v>
      </c>
      <c r="AD11" s="26">
        <f t="shared" si="0"/>
        <v>-30</v>
      </c>
      <c r="AE11" s="26">
        <f t="shared" si="0"/>
        <v>-31</v>
      </c>
      <c r="AF11" s="26">
        <f t="shared" si="0"/>
        <v>-32</v>
      </c>
      <c r="AG11" s="26">
        <f t="shared" si="0"/>
        <v>-33</v>
      </c>
      <c r="AH11" s="31">
        <f t="shared" si="0"/>
        <v>-34</v>
      </c>
    </row>
    <row r="12" spans="1:34">
      <c r="A12" s="6"/>
      <c r="B12" s="6"/>
      <c r="C12" s="41"/>
      <c r="D12" s="41"/>
      <c r="E12" s="32"/>
      <c r="F12" s="27"/>
      <c r="G12" s="33"/>
      <c r="H12" s="32"/>
      <c r="I12" s="27"/>
      <c r="J12" s="27"/>
      <c r="K12" s="27"/>
      <c r="L12" s="33"/>
      <c r="M12" s="32"/>
      <c r="N12" s="3"/>
      <c r="O12" s="27"/>
      <c r="P12" s="27"/>
      <c r="Q12" s="33"/>
      <c r="R12" s="36"/>
      <c r="S12" s="32"/>
      <c r="W12" s="37"/>
      <c r="X12" s="38"/>
      <c r="AB12" s="37"/>
      <c r="AC12" s="39"/>
      <c r="AD12" s="3"/>
      <c r="AE12" s="3"/>
      <c r="AF12" s="3"/>
      <c r="AG12" s="3"/>
      <c r="AH12" s="34"/>
    </row>
    <row r="13" spans="1:34" s="4" customFormat="1">
      <c r="A13" s="46">
        <v>1430</v>
      </c>
      <c r="B13" s="55" t="s">
        <v>123</v>
      </c>
      <c r="C13" s="56">
        <v>4.9888500000000004E-3</v>
      </c>
      <c r="D13" s="56">
        <v>1.0364419999999999E-2</v>
      </c>
      <c r="E13" s="64">
        <v>1403716.1272</v>
      </c>
      <c r="F13" s="42">
        <v>202551</v>
      </c>
      <c r="G13" s="43">
        <v>1606267.1272</v>
      </c>
      <c r="H13" s="65">
        <v>11035887</v>
      </c>
      <c r="I13" s="42">
        <v>13211884</v>
      </c>
      <c r="J13" s="42">
        <v>9033397</v>
      </c>
      <c r="K13" s="42">
        <v>9073335</v>
      </c>
      <c r="L13" s="44">
        <v>13143503</v>
      </c>
      <c r="M13" s="65">
        <v>623571</v>
      </c>
      <c r="N13" s="42">
        <v>-7343174.7321463209</v>
      </c>
      <c r="O13" s="42">
        <v>-6719603.7321463209</v>
      </c>
      <c r="P13" s="42">
        <v>0</v>
      </c>
      <c r="Q13" s="44">
        <v>-6719603.7321463209</v>
      </c>
      <c r="R13" s="45">
        <v>220296</v>
      </c>
      <c r="S13" s="65">
        <v>268887</v>
      </c>
      <c r="T13" s="42">
        <v>620325</v>
      </c>
      <c r="U13" s="42">
        <v>829124</v>
      </c>
      <c r="V13" s="42">
        <v>3412708.6416379809</v>
      </c>
      <c r="W13" s="44">
        <v>5131044.6416379809</v>
      </c>
      <c r="X13" s="65">
        <v>883931</v>
      </c>
      <c r="Y13" s="42">
        <v>732162</v>
      </c>
      <c r="Z13" s="42">
        <v>603961</v>
      </c>
      <c r="AA13" s="42">
        <v>12040074.316116938</v>
      </c>
      <c r="AB13" s="43">
        <v>14260128.316116938</v>
      </c>
      <c r="AC13" s="65">
        <v>-4940246.2003406808</v>
      </c>
      <c r="AD13" s="42">
        <v>-2649394.5433013737</v>
      </c>
      <c r="AE13" s="42">
        <v>-1717819.9308369029</v>
      </c>
      <c r="AF13" s="42">
        <v>178377</v>
      </c>
      <c r="AG13" s="42">
        <v>0</v>
      </c>
      <c r="AH13" s="44">
        <v>0</v>
      </c>
    </row>
    <row r="14" spans="1:34" s="4" customFormat="1">
      <c r="A14" s="46">
        <v>1433</v>
      </c>
      <c r="B14" s="55" t="s">
        <v>124</v>
      </c>
      <c r="C14" s="56">
        <v>1.16241E-3</v>
      </c>
      <c r="D14" s="56">
        <v>8.7704000000000005E-4</v>
      </c>
      <c r="E14" s="64">
        <v>119023.10159999999</v>
      </c>
      <c r="F14" s="42">
        <v>47195</v>
      </c>
      <c r="G14" s="43">
        <v>166218.10159999999</v>
      </c>
      <c r="H14" s="65">
        <v>2571379</v>
      </c>
      <c r="I14" s="42">
        <v>3078390</v>
      </c>
      <c r="J14" s="42">
        <v>2104796</v>
      </c>
      <c r="K14" s="42">
        <v>2114101</v>
      </c>
      <c r="L14" s="44">
        <v>3062457</v>
      </c>
      <c r="M14" s="65">
        <v>145293</v>
      </c>
      <c r="N14" s="42">
        <v>-66415.543888451299</v>
      </c>
      <c r="O14" s="42">
        <v>78877.456111548701</v>
      </c>
      <c r="P14" s="42">
        <v>0</v>
      </c>
      <c r="Q14" s="44">
        <v>78877.456111548701</v>
      </c>
      <c r="R14" s="45">
        <v>51329</v>
      </c>
      <c r="S14" s="65">
        <v>62651</v>
      </c>
      <c r="T14" s="42">
        <v>144537</v>
      </c>
      <c r="U14" s="42">
        <v>193187</v>
      </c>
      <c r="V14" s="42">
        <v>486895.60254146892</v>
      </c>
      <c r="W14" s="44">
        <v>887270.60254146892</v>
      </c>
      <c r="X14" s="65">
        <v>205957</v>
      </c>
      <c r="Y14" s="42">
        <v>170595</v>
      </c>
      <c r="Z14" s="42">
        <v>140724</v>
      </c>
      <c r="AA14" s="42">
        <v>430777.35774480645</v>
      </c>
      <c r="AB14" s="43">
        <v>948053.35774480645</v>
      </c>
      <c r="AC14" s="65">
        <v>-98084.472925545517</v>
      </c>
      <c r="AD14" s="42">
        <v>-43388.496600903483</v>
      </c>
      <c r="AE14" s="42">
        <v>39128.214323111504</v>
      </c>
      <c r="AF14" s="42">
        <v>41562</v>
      </c>
      <c r="AG14" s="42">
        <v>0</v>
      </c>
      <c r="AH14" s="44">
        <v>0</v>
      </c>
    </row>
    <row r="15" spans="1:34">
      <c r="A15" s="46">
        <v>1434</v>
      </c>
      <c r="B15" s="55" t="s">
        <v>125</v>
      </c>
      <c r="C15" s="56">
        <v>0</v>
      </c>
      <c r="D15" s="56">
        <v>0</v>
      </c>
      <c r="E15" s="64">
        <v>0</v>
      </c>
      <c r="F15" s="42">
        <v>0</v>
      </c>
      <c r="G15" s="43">
        <v>0</v>
      </c>
      <c r="H15" s="65">
        <v>0</v>
      </c>
      <c r="I15" s="42">
        <v>0</v>
      </c>
      <c r="J15" s="42">
        <v>0</v>
      </c>
      <c r="K15" s="42">
        <v>0</v>
      </c>
      <c r="L15" s="44">
        <v>0</v>
      </c>
      <c r="M15" s="65">
        <v>0</v>
      </c>
      <c r="N15" s="42">
        <v>-748311.70374331891</v>
      </c>
      <c r="O15" s="42">
        <v>-748311.70374331891</v>
      </c>
      <c r="P15" s="42">
        <v>0</v>
      </c>
      <c r="Q15" s="44">
        <v>-748311.70374331891</v>
      </c>
      <c r="R15" s="45">
        <v>0</v>
      </c>
      <c r="S15" s="65">
        <v>0</v>
      </c>
      <c r="T15" s="42">
        <v>0</v>
      </c>
      <c r="U15" s="42">
        <v>0</v>
      </c>
      <c r="V15" s="42">
        <v>0</v>
      </c>
      <c r="W15" s="44">
        <v>0</v>
      </c>
      <c r="X15" s="65">
        <v>0</v>
      </c>
      <c r="Y15" s="42">
        <v>0</v>
      </c>
      <c r="Z15" s="42">
        <v>0</v>
      </c>
      <c r="AA15" s="42">
        <v>591737.66666666651</v>
      </c>
      <c r="AB15" s="43">
        <v>591737.66666666651</v>
      </c>
      <c r="AC15" s="65">
        <v>-591737.66666666651</v>
      </c>
      <c r="AD15" s="42">
        <v>0</v>
      </c>
      <c r="AE15" s="42">
        <v>0</v>
      </c>
      <c r="AF15" s="42">
        <v>0</v>
      </c>
      <c r="AG15" s="42">
        <v>0</v>
      </c>
      <c r="AH15" s="44">
        <v>0</v>
      </c>
    </row>
    <row r="16" spans="1:34">
      <c r="A16" s="46">
        <v>1435</v>
      </c>
      <c r="B16" s="55" t="s">
        <v>126</v>
      </c>
      <c r="C16" s="56">
        <v>1.4770000000000001E-4</v>
      </c>
      <c r="D16" s="56">
        <v>6.6409999999999996E-5</v>
      </c>
      <c r="E16" s="64">
        <v>9223.2484000000004</v>
      </c>
      <c r="F16" s="42">
        <v>5997</v>
      </c>
      <c r="G16" s="43">
        <v>15220.2484</v>
      </c>
      <c r="H16" s="65">
        <v>326729</v>
      </c>
      <c r="I16" s="42">
        <v>391151</v>
      </c>
      <c r="J16" s="42">
        <v>267443</v>
      </c>
      <c r="K16" s="42">
        <v>268625</v>
      </c>
      <c r="L16" s="44">
        <v>389127</v>
      </c>
      <c r="M16" s="65">
        <v>18461</v>
      </c>
      <c r="N16" s="42">
        <v>5625.50057765359</v>
      </c>
      <c r="O16" s="42">
        <v>24086.500577653591</v>
      </c>
      <c r="P16" s="42">
        <v>0</v>
      </c>
      <c r="Q16" s="44">
        <v>24086.500577653591</v>
      </c>
      <c r="R16" s="45">
        <v>6522</v>
      </c>
      <c r="S16" s="65">
        <v>7961</v>
      </c>
      <c r="T16" s="42">
        <v>18365</v>
      </c>
      <c r="U16" s="42">
        <v>24547</v>
      </c>
      <c r="V16" s="42">
        <v>137684.1888360267</v>
      </c>
      <c r="W16" s="44">
        <v>188557.1888360267</v>
      </c>
      <c r="X16" s="65">
        <v>26170</v>
      </c>
      <c r="Y16" s="42">
        <v>21676</v>
      </c>
      <c r="Z16" s="42">
        <v>17881</v>
      </c>
      <c r="AA16" s="42">
        <v>95841.473140434886</v>
      </c>
      <c r="AB16" s="43">
        <v>161568.47314043489</v>
      </c>
      <c r="AC16" s="65">
        <v>-5697.024223276786</v>
      </c>
      <c r="AD16" s="42">
        <v>9542.3510074072037</v>
      </c>
      <c r="AE16" s="42">
        <v>17861.388911461396</v>
      </c>
      <c r="AF16" s="42">
        <v>5282.0000000000036</v>
      </c>
      <c r="AG16" s="42">
        <v>0</v>
      </c>
      <c r="AH16" s="44">
        <v>0</v>
      </c>
    </row>
    <row r="17" spans="1:34">
      <c r="A17" s="46">
        <v>1436</v>
      </c>
      <c r="B17" s="55" t="s">
        <v>467</v>
      </c>
      <c r="C17" s="56">
        <v>7.0772000000000001E-4</v>
      </c>
      <c r="D17" s="56">
        <v>2.4027E-4</v>
      </c>
      <c r="E17" s="64">
        <v>30999.928</v>
      </c>
      <c r="F17" s="42">
        <v>28734</v>
      </c>
      <c r="G17" s="43">
        <v>59733.928</v>
      </c>
      <c r="H17" s="65">
        <v>1565555</v>
      </c>
      <c r="I17" s="42">
        <v>1874242</v>
      </c>
      <c r="J17" s="42">
        <v>1281481</v>
      </c>
      <c r="K17" s="42">
        <v>1287146</v>
      </c>
      <c r="L17" s="44">
        <v>1864542</v>
      </c>
      <c r="M17" s="65">
        <v>88460</v>
      </c>
      <c r="N17" s="42">
        <v>189725.26229693813</v>
      </c>
      <c r="O17" s="42">
        <v>278185.2622969381</v>
      </c>
      <c r="P17" s="42">
        <v>0</v>
      </c>
      <c r="Q17" s="44">
        <v>278185.2622969381</v>
      </c>
      <c r="R17" s="45">
        <v>31251</v>
      </c>
      <c r="S17" s="65">
        <v>38144</v>
      </c>
      <c r="T17" s="42">
        <v>88000</v>
      </c>
      <c r="U17" s="42">
        <v>117620</v>
      </c>
      <c r="V17" s="42">
        <v>824309.96539315255</v>
      </c>
      <c r="W17" s="44">
        <v>1068073.9653931526</v>
      </c>
      <c r="X17" s="65">
        <v>125395</v>
      </c>
      <c r="Y17" s="42">
        <v>103865</v>
      </c>
      <c r="Z17" s="42">
        <v>85678</v>
      </c>
      <c r="AA17" s="42">
        <v>388613.32097056333</v>
      </c>
      <c r="AB17" s="43">
        <v>703551.32097056333</v>
      </c>
      <c r="AC17" s="65">
        <v>111676.59549319497</v>
      </c>
      <c r="AD17" s="42">
        <v>120027.29648313267</v>
      </c>
      <c r="AE17" s="42">
        <v>107514.75244626158</v>
      </c>
      <c r="AF17" s="42">
        <v>25304</v>
      </c>
      <c r="AG17" s="42">
        <v>0</v>
      </c>
      <c r="AH17" s="44">
        <v>0</v>
      </c>
    </row>
    <row r="18" spans="1:34">
      <c r="A18" s="46">
        <v>1437</v>
      </c>
      <c r="B18" s="55" t="s">
        <v>127</v>
      </c>
      <c r="C18" s="56">
        <v>4.0465999999999999E-4</v>
      </c>
      <c r="D18" s="56">
        <v>2.1829999999999999E-4</v>
      </c>
      <c r="E18" s="64">
        <v>27428.798000000003</v>
      </c>
      <c r="F18" s="42">
        <v>16429</v>
      </c>
      <c r="G18" s="43">
        <v>43857.798000000003</v>
      </c>
      <c r="H18" s="65">
        <v>895153</v>
      </c>
      <c r="I18" s="42">
        <v>1071654</v>
      </c>
      <c r="J18" s="42">
        <v>732725</v>
      </c>
      <c r="K18" s="42">
        <v>735964</v>
      </c>
      <c r="L18" s="44">
        <v>1066107</v>
      </c>
      <c r="M18" s="65">
        <v>50580</v>
      </c>
      <c r="N18" s="42">
        <v>20495.552052974035</v>
      </c>
      <c r="O18" s="42">
        <v>71075.552052974032</v>
      </c>
      <c r="P18" s="42">
        <v>0</v>
      </c>
      <c r="Q18" s="44">
        <v>71075.552052974032</v>
      </c>
      <c r="R18" s="45">
        <v>17869</v>
      </c>
      <c r="S18" s="65">
        <v>21810</v>
      </c>
      <c r="T18" s="42">
        <v>50316</v>
      </c>
      <c r="U18" s="42">
        <v>67253</v>
      </c>
      <c r="V18" s="42">
        <v>292217.10358115606</v>
      </c>
      <c r="W18" s="44">
        <v>431596.10358115606</v>
      </c>
      <c r="X18" s="65">
        <v>71698</v>
      </c>
      <c r="Y18" s="42">
        <v>59388</v>
      </c>
      <c r="Z18" s="42">
        <v>48989</v>
      </c>
      <c r="AA18" s="42">
        <v>208992.20171254009</v>
      </c>
      <c r="AB18" s="43">
        <v>389067.20171254012</v>
      </c>
      <c r="AC18" s="65">
        <v>-35759.545006872337</v>
      </c>
      <c r="AD18" s="42">
        <v>25623.559344460155</v>
      </c>
      <c r="AE18" s="42">
        <v>38196.887531028136</v>
      </c>
      <c r="AF18" s="42">
        <v>14467.999999999985</v>
      </c>
      <c r="AG18" s="42">
        <v>0</v>
      </c>
      <c r="AH18" s="44">
        <v>0</v>
      </c>
    </row>
    <row r="19" spans="1:34">
      <c r="A19" s="46">
        <v>1438</v>
      </c>
      <c r="B19" s="55" t="s">
        <v>128</v>
      </c>
      <c r="C19" s="56">
        <v>5.8679999999999995E-4</v>
      </c>
      <c r="D19" s="56">
        <v>2.5462E-4</v>
      </c>
      <c r="E19" s="64">
        <v>32942.783199999998</v>
      </c>
      <c r="F19" s="42">
        <v>23824</v>
      </c>
      <c r="G19" s="43">
        <v>56766.783199999998</v>
      </c>
      <c r="H19" s="65">
        <v>1298066</v>
      </c>
      <c r="I19" s="42">
        <v>1554012</v>
      </c>
      <c r="J19" s="42">
        <v>1062529</v>
      </c>
      <c r="K19" s="42">
        <v>1067227</v>
      </c>
      <c r="L19" s="44">
        <v>1545969</v>
      </c>
      <c r="M19" s="65">
        <v>73346</v>
      </c>
      <c r="N19" s="42">
        <v>93219.489414591153</v>
      </c>
      <c r="O19" s="42">
        <v>166565.48941459117</v>
      </c>
      <c r="P19" s="42">
        <v>0</v>
      </c>
      <c r="Q19" s="44">
        <v>166565.48941459117</v>
      </c>
      <c r="R19" s="45">
        <v>25912</v>
      </c>
      <c r="S19" s="65">
        <v>31627</v>
      </c>
      <c r="T19" s="42">
        <v>72964</v>
      </c>
      <c r="U19" s="42">
        <v>97523</v>
      </c>
      <c r="V19" s="42">
        <v>549225.65062289068</v>
      </c>
      <c r="W19" s="44">
        <v>751339.65062289068</v>
      </c>
      <c r="X19" s="65">
        <v>103970</v>
      </c>
      <c r="Y19" s="42">
        <v>86119</v>
      </c>
      <c r="Z19" s="42">
        <v>71039</v>
      </c>
      <c r="AA19" s="42">
        <v>224676.30787629628</v>
      </c>
      <c r="AB19" s="43">
        <v>485804.30787629628</v>
      </c>
      <c r="AC19" s="65">
        <v>74012.651762436042</v>
      </c>
      <c r="AD19" s="42">
        <v>97258.493014256586</v>
      </c>
      <c r="AE19" s="42">
        <v>73283.197969901827</v>
      </c>
      <c r="AF19" s="42">
        <v>20981</v>
      </c>
      <c r="AG19" s="42">
        <v>0</v>
      </c>
      <c r="AH19" s="44">
        <v>0</v>
      </c>
    </row>
    <row r="20" spans="1:34">
      <c r="A20" s="46">
        <v>1439</v>
      </c>
      <c r="B20" s="55" t="s">
        <v>129</v>
      </c>
      <c r="C20" s="56">
        <v>3.1299000000000002E-4</v>
      </c>
      <c r="D20" s="56">
        <v>1.0395000000000001E-4</v>
      </c>
      <c r="E20" s="64">
        <v>13352.761200000001</v>
      </c>
      <c r="F20" s="42">
        <v>12708</v>
      </c>
      <c r="G20" s="43">
        <v>26060.761200000001</v>
      </c>
      <c r="H20" s="65">
        <v>692368</v>
      </c>
      <c r="I20" s="42">
        <v>828886</v>
      </c>
      <c r="J20" s="42">
        <v>566736</v>
      </c>
      <c r="K20" s="42">
        <v>569242</v>
      </c>
      <c r="L20" s="44">
        <v>824596</v>
      </c>
      <c r="M20" s="65">
        <v>39122</v>
      </c>
      <c r="N20" s="42">
        <v>131540.76255009236</v>
      </c>
      <c r="O20" s="42">
        <v>170662.76255009236</v>
      </c>
      <c r="P20" s="42">
        <v>0</v>
      </c>
      <c r="Q20" s="44">
        <v>170662.76255009236</v>
      </c>
      <c r="R20" s="45">
        <v>13821</v>
      </c>
      <c r="S20" s="65">
        <v>16869</v>
      </c>
      <c r="T20" s="42">
        <v>38918</v>
      </c>
      <c r="U20" s="42">
        <v>52017</v>
      </c>
      <c r="V20" s="42">
        <v>423888.52610145655</v>
      </c>
      <c r="W20" s="44">
        <v>531692.52610145649</v>
      </c>
      <c r="X20" s="65">
        <v>55456</v>
      </c>
      <c r="Y20" s="42">
        <v>45934</v>
      </c>
      <c r="Z20" s="42">
        <v>37891</v>
      </c>
      <c r="AA20" s="42">
        <v>206470.70879536888</v>
      </c>
      <c r="AB20" s="43">
        <v>345751.7087953689</v>
      </c>
      <c r="AC20" s="65">
        <v>77190.803979065255</v>
      </c>
      <c r="AD20" s="42">
        <v>49356.527123282518</v>
      </c>
      <c r="AE20" s="42">
        <v>48202.486203739878</v>
      </c>
      <c r="AF20" s="42">
        <v>11191</v>
      </c>
      <c r="AG20" s="42">
        <v>0</v>
      </c>
      <c r="AH20" s="44">
        <v>0</v>
      </c>
    </row>
    <row r="21" spans="1:34">
      <c r="A21" s="46">
        <v>1440</v>
      </c>
      <c r="B21" s="55" t="s">
        <v>130</v>
      </c>
      <c r="C21" s="56">
        <v>3.4046599999999999E-3</v>
      </c>
      <c r="D21" s="56">
        <v>5.4992499999999998E-3</v>
      </c>
      <c r="E21" s="64">
        <v>743641.83039999998</v>
      </c>
      <c r="F21" s="42">
        <v>138231</v>
      </c>
      <c r="G21" s="43">
        <v>881872.83039999998</v>
      </c>
      <c r="H21" s="65">
        <v>7531484</v>
      </c>
      <c r="I21" s="42">
        <v>9016501</v>
      </c>
      <c r="J21" s="42">
        <v>6164877</v>
      </c>
      <c r="K21" s="42">
        <v>6192133</v>
      </c>
      <c r="L21" s="44">
        <v>8969834</v>
      </c>
      <c r="M21" s="65">
        <v>425559</v>
      </c>
      <c r="N21" s="42">
        <v>-1438849.4204062072</v>
      </c>
      <c r="O21" s="42">
        <v>-1013290.4204062072</v>
      </c>
      <c r="P21" s="42">
        <v>0</v>
      </c>
      <c r="Q21" s="44">
        <v>-1013290.4204062072</v>
      </c>
      <c r="R21" s="45">
        <v>150342</v>
      </c>
      <c r="S21" s="65">
        <v>183503</v>
      </c>
      <c r="T21" s="42">
        <v>423343</v>
      </c>
      <c r="U21" s="42">
        <v>565839</v>
      </c>
      <c r="V21" s="42">
        <v>2377420.2283030879</v>
      </c>
      <c r="W21" s="44">
        <v>3550105.2283030879</v>
      </c>
      <c r="X21" s="65">
        <v>603242</v>
      </c>
      <c r="Y21" s="42">
        <v>499667</v>
      </c>
      <c r="Z21" s="42">
        <v>412175</v>
      </c>
      <c r="AA21" s="42">
        <v>4368086.4455275387</v>
      </c>
      <c r="AB21" s="43">
        <v>5883170.4455275387</v>
      </c>
      <c r="AC21" s="65">
        <v>-962295.69501770509</v>
      </c>
      <c r="AD21" s="42">
        <v>-769689.50768701988</v>
      </c>
      <c r="AE21" s="42">
        <v>-722815.01451972651</v>
      </c>
      <c r="AF21" s="42">
        <v>121735.00000000047</v>
      </c>
      <c r="AG21" s="42">
        <v>0</v>
      </c>
      <c r="AH21" s="44">
        <v>0</v>
      </c>
    </row>
    <row r="22" spans="1:34">
      <c r="A22" s="46">
        <v>1445</v>
      </c>
      <c r="B22" s="55" t="s">
        <v>131</v>
      </c>
      <c r="C22" s="56">
        <v>5.2167899999999998E-3</v>
      </c>
      <c r="D22" s="56">
        <v>6.6103400000000001E-3</v>
      </c>
      <c r="E22" s="64">
        <v>869313.03</v>
      </c>
      <c r="F22" s="42">
        <v>211805</v>
      </c>
      <c r="G22" s="43">
        <v>1081118.03</v>
      </c>
      <c r="H22" s="65">
        <v>11540115</v>
      </c>
      <c r="I22" s="42">
        <v>13815533</v>
      </c>
      <c r="J22" s="42">
        <v>9446132</v>
      </c>
      <c r="K22" s="42">
        <v>9487895</v>
      </c>
      <c r="L22" s="44">
        <v>13744028</v>
      </c>
      <c r="M22" s="65">
        <v>652062</v>
      </c>
      <c r="N22" s="42">
        <v>-2527350.2798993429</v>
      </c>
      <c r="O22" s="42">
        <v>-1875288.2798993429</v>
      </c>
      <c r="P22" s="42">
        <v>0</v>
      </c>
      <c r="Q22" s="44">
        <v>-1875288.2798993429</v>
      </c>
      <c r="R22" s="45">
        <v>230361</v>
      </c>
      <c r="S22" s="65">
        <v>281173</v>
      </c>
      <c r="T22" s="42">
        <v>648668</v>
      </c>
      <c r="U22" s="42">
        <v>867006</v>
      </c>
      <c r="V22" s="42">
        <v>0</v>
      </c>
      <c r="W22" s="44">
        <v>1796847</v>
      </c>
      <c r="X22" s="65">
        <v>924317</v>
      </c>
      <c r="Y22" s="42">
        <v>765614</v>
      </c>
      <c r="Z22" s="42">
        <v>631556</v>
      </c>
      <c r="AA22" s="42">
        <v>3665792.4430774702</v>
      </c>
      <c r="AB22" s="43">
        <v>5987279.4430774702</v>
      </c>
      <c r="AC22" s="65">
        <v>-2395864.2491273014</v>
      </c>
      <c r="AD22" s="42">
        <v>-1389241.3016622486</v>
      </c>
      <c r="AE22" s="42">
        <v>-591854.89228792035</v>
      </c>
      <c r="AF22" s="42">
        <v>186528</v>
      </c>
      <c r="AG22" s="42">
        <v>0</v>
      </c>
      <c r="AH22" s="44">
        <v>0</v>
      </c>
    </row>
    <row r="23" spans="1:34">
      <c r="A23" s="46">
        <v>1450</v>
      </c>
      <c r="B23" s="55" t="s">
        <v>132</v>
      </c>
      <c r="C23" s="56">
        <v>0</v>
      </c>
      <c r="D23" s="56">
        <v>0</v>
      </c>
      <c r="E23" s="64">
        <v>0</v>
      </c>
      <c r="F23" s="42">
        <v>0</v>
      </c>
      <c r="G23" s="43">
        <v>0</v>
      </c>
      <c r="H23" s="65">
        <v>0</v>
      </c>
      <c r="I23" s="42">
        <v>0</v>
      </c>
      <c r="J23" s="42">
        <v>0</v>
      </c>
      <c r="K23" s="42">
        <v>0</v>
      </c>
      <c r="L23" s="44">
        <v>0</v>
      </c>
      <c r="M23" s="65">
        <v>0</v>
      </c>
      <c r="N23" s="42">
        <v>-15572900.982044982</v>
      </c>
      <c r="O23" s="42">
        <v>-15572900.982044982</v>
      </c>
      <c r="P23" s="42">
        <v>0</v>
      </c>
      <c r="Q23" s="44">
        <v>-15572900.982044982</v>
      </c>
      <c r="R23" s="45">
        <v>0</v>
      </c>
      <c r="S23" s="65">
        <v>0</v>
      </c>
      <c r="T23" s="42">
        <v>0</v>
      </c>
      <c r="U23" s="42">
        <v>0</v>
      </c>
      <c r="V23" s="42">
        <v>91228.292779642201</v>
      </c>
      <c r="W23" s="44">
        <v>91228.292779642201</v>
      </c>
      <c r="X23" s="65">
        <v>0</v>
      </c>
      <c r="Y23" s="42">
        <v>0</v>
      </c>
      <c r="Z23" s="42">
        <v>0</v>
      </c>
      <c r="AA23" s="42">
        <v>23609782.372328784</v>
      </c>
      <c r="AB23" s="43">
        <v>23609782.372328784</v>
      </c>
      <c r="AC23" s="65">
        <v>-15371219.793685416</v>
      </c>
      <c r="AD23" s="42">
        <v>-8147334.2858637283</v>
      </c>
      <c r="AE23" s="42">
        <v>0</v>
      </c>
      <c r="AF23" s="42">
        <v>0</v>
      </c>
      <c r="AG23" s="42">
        <v>0</v>
      </c>
      <c r="AH23" s="44">
        <v>0</v>
      </c>
    </row>
    <row r="24" spans="1:34">
      <c r="A24" s="46">
        <v>1451</v>
      </c>
      <c r="B24" s="55" t="s">
        <v>133</v>
      </c>
      <c r="C24" s="56">
        <v>2.2473E-4</v>
      </c>
      <c r="D24" s="56">
        <v>1.4744000000000001E-4</v>
      </c>
      <c r="E24" s="64">
        <v>18428.070800000001</v>
      </c>
      <c r="F24" s="42">
        <v>9124</v>
      </c>
      <c r="G24" s="43">
        <v>27552.070800000001</v>
      </c>
      <c r="H24" s="65">
        <v>497128</v>
      </c>
      <c r="I24" s="42">
        <v>595149</v>
      </c>
      <c r="J24" s="42">
        <v>406922</v>
      </c>
      <c r="K24" s="42">
        <v>408722</v>
      </c>
      <c r="L24" s="44">
        <v>592068</v>
      </c>
      <c r="M24" s="65">
        <v>28090</v>
      </c>
      <c r="N24" s="42">
        <v>-328.75622482203505</v>
      </c>
      <c r="O24" s="42">
        <v>27761.243775177965</v>
      </c>
      <c r="P24" s="42">
        <v>0</v>
      </c>
      <c r="Q24" s="44">
        <v>27761.243775177965</v>
      </c>
      <c r="R24" s="45">
        <v>9924</v>
      </c>
      <c r="S24" s="65">
        <v>12112</v>
      </c>
      <c r="T24" s="42">
        <v>27943</v>
      </c>
      <c r="U24" s="42">
        <v>37349</v>
      </c>
      <c r="V24" s="42">
        <v>138017.51578014946</v>
      </c>
      <c r="W24" s="44">
        <v>215421.51578014946</v>
      </c>
      <c r="X24" s="65">
        <v>39818</v>
      </c>
      <c r="Y24" s="42">
        <v>32981</v>
      </c>
      <c r="Z24" s="42">
        <v>27206</v>
      </c>
      <c r="AA24" s="42">
        <v>124211.12737353361</v>
      </c>
      <c r="AB24" s="43">
        <v>224216.12737353361</v>
      </c>
      <c r="AC24" s="65">
        <v>-25284.309032007233</v>
      </c>
      <c r="AD24" s="42">
        <v>-5226.7464187703008</v>
      </c>
      <c r="AE24" s="42">
        <v>13680.443857393369</v>
      </c>
      <c r="AF24" s="42">
        <v>8036.0000000000146</v>
      </c>
      <c r="AG24" s="42">
        <v>0</v>
      </c>
      <c r="AH24" s="44">
        <v>0</v>
      </c>
    </row>
    <row r="25" spans="1:34">
      <c r="A25" s="46">
        <v>1452</v>
      </c>
      <c r="B25" s="55" t="s">
        <v>134</v>
      </c>
      <c r="C25" s="56">
        <v>3.9397999999999999E-4</v>
      </c>
      <c r="D25" s="56">
        <v>1.7540000000000001E-4</v>
      </c>
      <c r="E25" s="64">
        <v>22019.157599999999</v>
      </c>
      <c r="F25" s="42">
        <v>15996</v>
      </c>
      <c r="G25" s="43">
        <v>38015.157599999999</v>
      </c>
      <c r="H25" s="65">
        <v>871527</v>
      </c>
      <c r="I25" s="42">
        <v>1043370</v>
      </c>
      <c r="J25" s="42">
        <v>713386</v>
      </c>
      <c r="K25" s="42">
        <v>716540</v>
      </c>
      <c r="L25" s="44">
        <v>1037970</v>
      </c>
      <c r="M25" s="65">
        <v>49245</v>
      </c>
      <c r="N25" s="42">
        <v>73563.199080839215</v>
      </c>
      <c r="O25" s="42">
        <v>122808.19908083921</v>
      </c>
      <c r="P25" s="42">
        <v>0</v>
      </c>
      <c r="Q25" s="44">
        <v>122808.19908083921</v>
      </c>
      <c r="R25" s="45">
        <v>17397</v>
      </c>
      <c r="S25" s="65">
        <v>21235</v>
      </c>
      <c r="T25" s="42">
        <v>48988</v>
      </c>
      <c r="U25" s="42">
        <v>65478</v>
      </c>
      <c r="V25" s="42">
        <v>389102.24215469119</v>
      </c>
      <c r="W25" s="44">
        <v>524803.24215469114</v>
      </c>
      <c r="X25" s="65">
        <v>69806</v>
      </c>
      <c r="Y25" s="42">
        <v>57820</v>
      </c>
      <c r="Z25" s="42">
        <v>47696</v>
      </c>
      <c r="AA25" s="42">
        <v>199159.43294171471</v>
      </c>
      <c r="AB25" s="43">
        <v>374481.43294171471</v>
      </c>
      <c r="AC25" s="65">
        <v>42918.45280566423</v>
      </c>
      <c r="AD25" s="42">
        <v>45474.176443890698</v>
      </c>
      <c r="AE25" s="42">
        <v>47842.179963421608</v>
      </c>
      <c r="AF25" s="42">
        <v>14087</v>
      </c>
      <c r="AG25" s="42">
        <v>0</v>
      </c>
      <c r="AH25" s="44">
        <v>0</v>
      </c>
    </row>
    <row r="26" spans="1:34">
      <c r="A26" s="46">
        <v>1453</v>
      </c>
      <c r="B26" s="55" t="s">
        <v>135</v>
      </c>
      <c r="C26" s="56">
        <v>5.5060999999999999E-4</v>
      </c>
      <c r="D26" s="56">
        <v>2.2866999999999999E-4</v>
      </c>
      <c r="E26" s="64">
        <v>26554.707999999999</v>
      </c>
      <c r="F26" s="42">
        <v>22355</v>
      </c>
      <c r="G26" s="43">
        <v>48909.707999999999</v>
      </c>
      <c r="H26" s="65">
        <v>1218010</v>
      </c>
      <c r="I26" s="42">
        <v>1458171</v>
      </c>
      <c r="J26" s="42">
        <v>996999</v>
      </c>
      <c r="K26" s="42">
        <v>1001407</v>
      </c>
      <c r="L26" s="44">
        <v>1450624</v>
      </c>
      <c r="M26" s="65">
        <v>68822</v>
      </c>
      <c r="N26" s="42">
        <v>72798.370363492562</v>
      </c>
      <c r="O26" s="42">
        <v>141620.37036349258</v>
      </c>
      <c r="P26" s="42">
        <v>0</v>
      </c>
      <c r="Q26" s="44">
        <v>141620.37036349258</v>
      </c>
      <c r="R26" s="45">
        <v>24314</v>
      </c>
      <c r="S26" s="65">
        <v>29677</v>
      </c>
      <c r="T26" s="42">
        <v>68464</v>
      </c>
      <c r="U26" s="42">
        <v>91509</v>
      </c>
      <c r="V26" s="42">
        <v>554372.1378706937</v>
      </c>
      <c r="W26" s="44">
        <v>744022.1378706937</v>
      </c>
      <c r="X26" s="65">
        <v>97558</v>
      </c>
      <c r="Y26" s="42">
        <v>80807</v>
      </c>
      <c r="Z26" s="42">
        <v>66658</v>
      </c>
      <c r="AA26" s="42">
        <v>339708.9373536291</v>
      </c>
      <c r="AB26" s="43">
        <v>584731.93735362915</v>
      </c>
      <c r="AC26" s="65">
        <v>15888.595994984193</v>
      </c>
      <c r="AD26" s="42">
        <v>52402.989981806808</v>
      </c>
      <c r="AE26" s="42">
        <v>71311.6145402736</v>
      </c>
      <c r="AF26" s="42">
        <v>19687</v>
      </c>
      <c r="AG26" s="42">
        <v>0</v>
      </c>
      <c r="AH26" s="44">
        <v>0</v>
      </c>
    </row>
    <row r="27" spans="1:34">
      <c r="A27" s="46">
        <v>1454</v>
      </c>
      <c r="B27" s="55" t="s">
        <v>136</v>
      </c>
      <c r="C27" s="56">
        <v>3.9048000000000002E-4</v>
      </c>
      <c r="D27" s="56">
        <v>1.6449999999999999E-4</v>
      </c>
      <c r="E27" s="64">
        <v>20826.252</v>
      </c>
      <c r="F27" s="42">
        <v>15854</v>
      </c>
      <c r="G27" s="43">
        <v>36680.252</v>
      </c>
      <c r="H27" s="65">
        <v>863785</v>
      </c>
      <c r="I27" s="42">
        <v>1034101</v>
      </c>
      <c r="J27" s="42">
        <v>707049</v>
      </c>
      <c r="K27" s="42">
        <v>710175</v>
      </c>
      <c r="L27" s="44">
        <v>1028749</v>
      </c>
      <c r="M27" s="65">
        <v>48807</v>
      </c>
      <c r="N27" s="42">
        <v>111705.50165829422</v>
      </c>
      <c r="O27" s="42">
        <v>160512.50165829423</v>
      </c>
      <c r="P27" s="42">
        <v>0</v>
      </c>
      <c r="Q27" s="44">
        <v>160512.50165829423</v>
      </c>
      <c r="R27" s="45">
        <v>17243</v>
      </c>
      <c r="S27" s="65">
        <v>21046</v>
      </c>
      <c r="T27" s="42">
        <v>48553</v>
      </c>
      <c r="U27" s="42">
        <v>64896</v>
      </c>
      <c r="V27" s="42">
        <v>396006.45572472818</v>
      </c>
      <c r="W27" s="44">
        <v>530501.45572472818</v>
      </c>
      <c r="X27" s="65">
        <v>69186</v>
      </c>
      <c r="Y27" s="42">
        <v>57307</v>
      </c>
      <c r="Z27" s="42">
        <v>47272</v>
      </c>
      <c r="AA27" s="42">
        <v>174079.2616805537</v>
      </c>
      <c r="AB27" s="43">
        <v>347844.26168055367</v>
      </c>
      <c r="AC27" s="65">
        <v>59286.788160696713</v>
      </c>
      <c r="AD27" s="42">
        <v>59288.542110482915</v>
      </c>
      <c r="AE27" s="42">
        <v>50120.863772994904</v>
      </c>
      <c r="AF27" s="42">
        <v>13960.999999999971</v>
      </c>
      <c r="AG27" s="42">
        <v>0</v>
      </c>
      <c r="AH27" s="44">
        <v>0</v>
      </c>
    </row>
    <row r="28" spans="1:34">
      <c r="A28" s="46">
        <v>1455</v>
      </c>
      <c r="B28" s="55" t="s">
        <v>137</v>
      </c>
      <c r="C28" s="56">
        <v>0</v>
      </c>
      <c r="D28" s="56">
        <v>0</v>
      </c>
      <c r="E28" s="64">
        <v>0</v>
      </c>
      <c r="F28" s="42">
        <v>0</v>
      </c>
      <c r="G28" s="43">
        <v>0</v>
      </c>
      <c r="H28" s="65">
        <v>0</v>
      </c>
      <c r="I28" s="42">
        <v>0</v>
      </c>
      <c r="J28" s="42">
        <v>0</v>
      </c>
      <c r="K28" s="42">
        <v>0</v>
      </c>
      <c r="L28" s="44">
        <v>0</v>
      </c>
      <c r="M28" s="65">
        <v>0</v>
      </c>
      <c r="N28" s="42">
        <v>-22335.955526737456</v>
      </c>
      <c r="O28" s="42">
        <v>-22335.955526737456</v>
      </c>
      <c r="P28" s="42">
        <v>0</v>
      </c>
      <c r="Q28" s="44">
        <v>-22335.955526737456</v>
      </c>
      <c r="R28" s="45">
        <v>0</v>
      </c>
      <c r="S28" s="65">
        <v>0</v>
      </c>
      <c r="T28" s="42">
        <v>0</v>
      </c>
      <c r="U28" s="42">
        <v>0</v>
      </c>
      <c r="V28" s="42">
        <v>0</v>
      </c>
      <c r="W28" s="44">
        <v>0</v>
      </c>
      <c r="X28" s="65">
        <v>0</v>
      </c>
      <c r="Y28" s="42">
        <v>0</v>
      </c>
      <c r="Z28" s="42">
        <v>0</v>
      </c>
      <c r="AA28" s="42">
        <v>11650.496737673984</v>
      </c>
      <c r="AB28" s="43">
        <v>11650.496737673984</v>
      </c>
      <c r="AC28" s="65">
        <v>-11650.496737673984</v>
      </c>
      <c r="AD28" s="42">
        <v>0</v>
      </c>
      <c r="AE28" s="42">
        <v>0</v>
      </c>
      <c r="AF28" s="42">
        <v>0</v>
      </c>
      <c r="AG28" s="42">
        <v>0</v>
      </c>
      <c r="AH28" s="44">
        <v>0</v>
      </c>
    </row>
    <row r="29" spans="1:34">
      <c r="A29" s="46">
        <v>1456</v>
      </c>
      <c r="B29" s="55" t="s">
        <v>138</v>
      </c>
      <c r="C29" s="56">
        <v>2.1976E-4</v>
      </c>
      <c r="D29" s="56">
        <v>9.5589999999999998E-5</v>
      </c>
      <c r="E29" s="64">
        <v>11894.0056</v>
      </c>
      <c r="F29" s="42">
        <v>8922</v>
      </c>
      <c r="G29" s="43">
        <v>20816.0056</v>
      </c>
      <c r="H29" s="65">
        <v>486133</v>
      </c>
      <c r="I29" s="42">
        <v>581987</v>
      </c>
      <c r="J29" s="42">
        <v>397923</v>
      </c>
      <c r="K29" s="42">
        <v>399683</v>
      </c>
      <c r="L29" s="44">
        <v>578974</v>
      </c>
      <c r="M29" s="65">
        <v>27468</v>
      </c>
      <c r="N29" s="42">
        <v>39413.75961082719</v>
      </c>
      <c r="O29" s="42">
        <v>66881.759610827197</v>
      </c>
      <c r="P29" s="42">
        <v>0</v>
      </c>
      <c r="Q29" s="44">
        <v>66881.759610827197</v>
      </c>
      <c r="R29" s="45">
        <v>9704</v>
      </c>
      <c r="S29" s="65">
        <v>11845</v>
      </c>
      <c r="T29" s="42">
        <v>27325</v>
      </c>
      <c r="U29" s="42">
        <v>36523</v>
      </c>
      <c r="V29" s="42">
        <v>213683.27392738848</v>
      </c>
      <c r="W29" s="44">
        <v>289376.27392738848</v>
      </c>
      <c r="X29" s="65">
        <v>38937</v>
      </c>
      <c r="Y29" s="42">
        <v>32252</v>
      </c>
      <c r="Z29" s="42">
        <v>26605</v>
      </c>
      <c r="AA29" s="42">
        <v>59347.072276832674</v>
      </c>
      <c r="AB29" s="43">
        <v>157141.07227683268</v>
      </c>
      <c r="AC29" s="65">
        <v>28764.287716887673</v>
      </c>
      <c r="AD29" s="42">
        <v>68295.74902961067</v>
      </c>
      <c r="AE29" s="42">
        <v>27317.164904057441</v>
      </c>
      <c r="AF29" s="42">
        <v>7858</v>
      </c>
      <c r="AG29" s="42">
        <v>0</v>
      </c>
      <c r="AH29" s="44">
        <v>0</v>
      </c>
    </row>
    <row r="30" spans="1:34">
      <c r="A30" s="46">
        <v>1457</v>
      </c>
      <c r="B30" s="55" t="s">
        <v>139</v>
      </c>
      <c r="C30" s="56">
        <v>1.0288E-4</v>
      </c>
      <c r="D30" s="56">
        <v>3.8970000000000001E-5</v>
      </c>
      <c r="E30" s="64">
        <v>5195.7831999999999</v>
      </c>
      <c r="F30" s="42">
        <v>4177</v>
      </c>
      <c r="G30" s="43">
        <v>9372.7831999999999</v>
      </c>
      <c r="H30" s="65">
        <v>227582</v>
      </c>
      <c r="I30" s="42">
        <v>272455</v>
      </c>
      <c r="J30" s="42">
        <v>186287</v>
      </c>
      <c r="K30" s="42">
        <v>187110</v>
      </c>
      <c r="L30" s="44">
        <v>271045</v>
      </c>
      <c r="M30" s="65">
        <v>12859</v>
      </c>
      <c r="N30" s="42">
        <v>21906.19333333816</v>
      </c>
      <c r="O30" s="42">
        <v>34765.19333333816</v>
      </c>
      <c r="P30" s="42">
        <v>0</v>
      </c>
      <c r="Q30" s="44">
        <v>34765.19333333816</v>
      </c>
      <c r="R30" s="45">
        <v>4543</v>
      </c>
      <c r="S30" s="65">
        <v>5545</v>
      </c>
      <c r="T30" s="42">
        <v>12792</v>
      </c>
      <c r="U30" s="42">
        <v>17098</v>
      </c>
      <c r="V30" s="42">
        <v>115451.16868238537</v>
      </c>
      <c r="W30" s="44">
        <v>150886.16868238535</v>
      </c>
      <c r="X30" s="65">
        <v>18228</v>
      </c>
      <c r="Y30" s="42">
        <v>15099</v>
      </c>
      <c r="Z30" s="42">
        <v>12455</v>
      </c>
      <c r="AA30" s="42">
        <v>55368.582378309169</v>
      </c>
      <c r="AB30" s="43">
        <v>101150.58237830916</v>
      </c>
      <c r="AC30" s="65">
        <v>16311.332863046227</v>
      </c>
      <c r="AD30" s="42">
        <v>15253.769587034389</v>
      </c>
      <c r="AE30" s="42">
        <v>14492.483853995582</v>
      </c>
      <c r="AF30" s="42">
        <v>3677.9999999999927</v>
      </c>
      <c r="AG30" s="42">
        <v>0</v>
      </c>
      <c r="AH30" s="44">
        <v>0</v>
      </c>
    </row>
    <row r="31" spans="1:34">
      <c r="A31" s="46">
        <v>1458</v>
      </c>
      <c r="B31" s="55" t="s">
        <v>140</v>
      </c>
      <c r="C31" s="56">
        <v>4.7260999999999999E-4</v>
      </c>
      <c r="D31" s="56">
        <v>2.5706999999999998E-4</v>
      </c>
      <c r="E31" s="64">
        <v>31080.083999999999</v>
      </c>
      <c r="F31" s="42">
        <v>19188</v>
      </c>
      <c r="G31" s="43">
        <v>50268.084000000003</v>
      </c>
      <c r="H31" s="65">
        <v>1045465</v>
      </c>
      <c r="I31" s="42">
        <v>1251605</v>
      </c>
      <c r="J31" s="42">
        <v>855763</v>
      </c>
      <c r="K31" s="42">
        <v>859547</v>
      </c>
      <c r="L31" s="44">
        <v>1245127</v>
      </c>
      <c r="M31" s="65">
        <v>59073</v>
      </c>
      <c r="N31" s="42">
        <v>12131.425226845429</v>
      </c>
      <c r="O31" s="42">
        <v>71204.425226845429</v>
      </c>
      <c r="P31" s="42">
        <v>0</v>
      </c>
      <c r="Q31" s="44">
        <v>71204.425226845429</v>
      </c>
      <c r="R31" s="45">
        <v>20869</v>
      </c>
      <c r="S31" s="65">
        <v>25473</v>
      </c>
      <c r="T31" s="42">
        <v>58765</v>
      </c>
      <c r="U31" s="42">
        <v>78546</v>
      </c>
      <c r="V31" s="42">
        <v>354150.76405465481</v>
      </c>
      <c r="W31" s="44">
        <v>516934.76405465481</v>
      </c>
      <c r="X31" s="65">
        <v>83738</v>
      </c>
      <c r="Y31" s="42">
        <v>69360</v>
      </c>
      <c r="Z31" s="42">
        <v>57215</v>
      </c>
      <c r="AA31" s="42">
        <v>250467.32897822277</v>
      </c>
      <c r="AB31" s="43">
        <v>460780.32897822279</v>
      </c>
      <c r="AC31" s="65">
        <v>-26640.829499330466</v>
      </c>
      <c r="AD31" s="42">
        <v>22049.334485940053</v>
      </c>
      <c r="AE31" s="42">
        <v>43847.930089822432</v>
      </c>
      <c r="AF31" s="42">
        <v>16898</v>
      </c>
      <c r="AG31" s="42">
        <v>0</v>
      </c>
      <c r="AH31" s="44">
        <v>0</v>
      </c>
    </row>
    <row r="32" spans="1:34">
      <c r="A32" s="46">
        <v>1459</v>
      </c>
      <c r="B32" s="55" t="s">
        <v>141</v>
      </c>
      <c r="C32" s="56">
        <v>1.7207999999999999E-4</v>
      </c>
      <c r="D32" s="56">
        <v>7.9950000000000005E-5</v>
      </c>
      <c r="E32" s="64">
        <v>10704.998799999999</v>
      </c>
      <c r="F32" s="42">
        <v>6987</v>
      </c>
      <c r="G32" s="43">
        <v>17691.998800000001</v>
      </c>
      <c r="H32" s="65">
        <v>380660</v>
      </c>
      <c r="I32" s="42">
        <v>455716</v>
      </c>
      <c r="J32" s="42">
        <v>311588</v>
      </c>
      <c r="K32" s="42">
        <v>312966</v>
      </c>
      <c r="L32" s="44">
        <v>453358</v>
      </c>
      <c r="M32" s="65">
        <v>21509</v>
      </c>
      <c r="N32" s="42">
        <v>58.932634666192065</v>
      </c>
      <c r="O32" s="42">
        <v>21567.932634666191</v>
      </c>
      <c r="P32" s="42">
        <v>0</v>
      </c>
      <c r="Q32" s="44">
        <v>21567.932634666191</v>
      </c>
      <c r="R32" s="45">
        <v>7599</v>
      </c>
      <c r="S32" s="65">
        <v>9275</v>
      </c>
      <c r="T32" s="42">
        <v>21397</v>
      </c>
      <c r="U32" s="42">
        <v>28599</v>
      </c>
      <c r="V32" s="42">
        <v>145272.05458114235</v>
      </c>
      <c r="W32" s="44">
        <v>204543.05458114235</v>
      </c>
      <c r="X32" s="65">
        <v>30489</v>
      </c>
      <c r="Y32" s="42">
        <v>25254</v>
      </c>
      <c r="Z32" s="42">
        <v>20832</v>
      </c>
      <c r="AA32" s="42">
        <v>86894.837454236273</v>
      </c>
      <c r="AB32" s="43">
        <v>163469.83745423629</v>
      </c>
      <c r="AC32" s="65">
        <v>-3778.5247919969975</v>
      </c>
      <c r="AD32" s="42">
        <v>18673.924770893067</v>
      </c>
      <c r="AE32" s="42">
        <v>20023.817148009995</v>
      </c>
      <c r="AF32" s="42">
        <v>6154</v>
      </c>
      <c r="AG32" s="42">
        <v>0</v>
      </c>
      <c r="AH32" s="44">
        <v>0</v>
      </c>
    </row>
    <row r="33" spans="1:34" s="4" customFormat="1">
      <c r="A33" s="46">
        <v>1465</v>
      </c>
      <c r="B33" s="55" t="s">
        <v>142</v>
      </c>
      <c r="C33" s="56">
        <v>1.0203250000000001E-2</v>
      </c>
      <c r="D33" s="56">
        <v>9.7945099999999993E-3</v>
      </c>
      <c r="E33" s="64">
        <v>1293303.4743999999</v>
      </c>
      <c r="F33" s="42">
        <v>414259</v>
      </c>
      <c r="G33" s="43">
        <v>1707562.4743999999</v>
      </c>
      <c r="H33" s="65">
        <v>22570715</v>
      </c>
      <c r="I33" s="42">
        <v>27021088</v>
      </c>
      <c r="J33" s="42">
        <v>18475201</v>
      </c>
      <c r="K33" s="42">
        <v>18556883</v>
      </c>
      <c r="L33" s="44">
        <v>26881234</v>
      </c>
      <c r="M33" s="65">
        <v>1275335</v>
      </c>
      <c r="N33" s="42">
        <v>-2035400.0188658824</v>
      </c>
      <c r="O33" s="42">
        <v>-760065.01886588242</v>
      </c>
      <c r="P33" s="42">
        <v>0</v>
      </c>
      <c r="Q33" s="44">
        <v>-760065.01886588242</v>
      </c>
      <c r="R33" s="45">
        <v>450552</v>
      </c>
      <c r="S33" s="65">
        <v>549931</v>
      </c>
      <c r="T33" s="42">
        <v>1268695</v>
      </c>
      <c r="U33" s="42">
        <v>1695733</v>
      </c>
      <c r="V33" s="42">
        <v>585930.97342834866</v>
      </c>
      <c r="W33" s="44">
        <v>4100289.9734283485</v>
      </c>
      <c r="X33" s="65">
        <v>1807825</v>
      </c>
      <c r="Y33" s="42">
        <v>1497425</v>
      </c>
      <c r="Z33" s="42">
        <v>1235227</v>
      </c>
      <c r="AA33" s="42">
        <v>2267623.7317029783</v>
      </c>
      <c r="AB33" s="43">
        <v>6808100.7317029778</v>
      </c>
      <c r="AC33" s="65">
        <v>-1896273.7835714496</v>
      </c>
      <c r="AD33" s="42">
        <v>-916452.65843616123</v>
      </c>
      <c r="AE33" s="42">
        <v>-259904.31626701908</v>
      </c>
      <c r="AF33" s="42">
        <v>364820</v>
      </c>
      <c r="AG33" s="42">
        <v>0</v>
      </c>
      <c r="AH33" s="44">
        <v>0</v>
      </c>
    </row>
    <row r="34" spans="1:34" s="4" customFormat="1">
      <c r="A34" s="46">
        <v>1480</v>
      </c>
      <c r="B34" s="55" t="s">
        <v>143</v>
      </c>
      <c r="C34" s="56">
        <v>4.1224000000000002E-4</v>
      </c>
      <c r="D34" s="56">
        <v>1.2798E-4</v>
      </c>
      <c r="E34" s="64">
        <v>19680.0252</v>
      </c>
      <c r="F34" s="42">
        <v>16737</v>
      </c>
      <c r="G34" s="43">
        <v>36417.025200000004</v>
      </c>
      <c r="H34" s="65">
        <v>911920</v>
      </c>
      <c r="I34" s="42">
        <v>1091728</v>
      </c>
      <c r="J34" s="42">
        <v>746450</v>
      </c>
      <c r="K34" s="42">
        <v>749750</v>
      </c>
      <c r="L34" s="44">
        <v>1086077</v>
      </c>
      <c r="M34" s="65">
        <v>51527</v>
      </c>
      <c r="N34" s="42">
        <v>85646.014161869331</v>
      </c>
      <c r="O34" s="42">
        <v>137173.01416186933</v>
      </c>
      <c r="P34" s="42">
        <v>0</v>
      </c>
      <c r="Q34" s="44">
        <v>137173.01416186933</v>
      </c>
      <c r="R34" s="45">
        <v>18204</v>
      </c>
      <c r="S34" s="65">
        <v>22219</v>
      </c>
      <c r="T34" s="42">
        <v>51259</v>
      </c>
      <c r="U34" s="42">
        <v>68512</v>
      </c>
      <c r="V34" s="42">
        <v>466172.19815523288</v>
      </c>
      <c r="W34" s="44">
        <v>608162.19815523294</v>
      </c>
      <c r="X34" s="65">
        <v>73041</v>
      </c>
      <c r="Y34" s="42">
        <v>60500</v>
      </c>
      <c r="Z34" s="42">
        <v>49907</v>
      </c>
      <c r="AA34" s="42">
        <v>208104.44645269983</v>
      </c>
      <c r="AB34" s="43">
        <v>391552.44645269983</v>
      </c>
      <c r="AC34" s="65">
        <v>50450.131753559814</v>
      </c>
      <c r="AD34" s="42">
        <v>84957.648515413704</v>
      </c>
      <c r="AE34" s="42">
        <v>66461.971433559534</v>
      </c>
      <c r="AF34" s="42">
        <v>14740</v>
      </c>
      <c r="AG34" s="42">
        <v>0</v>
      </c>
      <c r="AH34" s="44">
        <v>0</v>
      </c>
    </row>
    <row r="35" spans="1:34" s="4" customFormat="1">
      <c r="A35" s="46">
        <v>1481</v>
      </c>
      <c r="B35" s="55" t="s">
        <v>144</v>
      </c>
      <c r="C35" s="56">
        <v>6.9430000000000002E-4</v>
      </c>
      <c r="D35" s="56">
        <v>2.7501000000000001E-4</v>
      </c>
      <c r="E35" s="64">
        <v>37461.885999999999</v>
      </c>
      <c r="F35" s="42">
        <v>28189</v>
      </c>
      <c r="G35" s="43">
        <v>65650.885999999999</v>
      </c>
      <c r="H35" s="65">
        <v>1535868</v>
      </c>
      <c r="I35" s="42">
        <v>1838703</v>
      </c>
      <c r="J35" s="42">
        <v>1257181</v>
      </c>
      <c r="K35" s="42">
        <v>1262739</v>
      </c>
      <c r="L35" s="44">
        <v>1829186</v>
      </c>
      <c r="M35" s="65">
        <v>86783</v>
      </c>
      <c r="N35" s="42">
        <v>120530.19766222565</v>
      </c>
      <c r="O35" s="42">
        <v>207313.19766222563</v>
      </c>
      <c r="P35" s="42">
        <v>0</v>
      </c>
      <c r="Q35" s="44">
        <v>207313.19766222563</v>
      </c>
      <c r="R35" s="45">
        <v>30659</v>
      </c>
      <c r="S35" s="65">
        <v>37421</v>
      </c>
      <c r="T35" s="42">
        <v>86331</v>
      </c>
      <c r="U35" s="42">
        <v>115389</v>
      </c>
      <c r="V35" s="42">
        <v>691995.42414568714</v>
      </c>
      <c r="W35" s="44">
        <v>931136.42414568714</v>
      </c>
      <c r="X35" s="65">
        <v>123017</v>
      </c>
      <c r="Y35" s="42">
        <v>101895</v>
      </c>
      <c r="Z35" s="42">
        <v>84053</v>
      </c>
      <c r="AA35" s="42">
        <v>307776.00999197876</v>
      </c>
      <c r="AB35" s="43">
        <v>616741.00999197876</v>
      </c>
      <c r="AC35" s="65">
        <v>76911.205880655616</v>
      </c>
      <c r="AD35" s="42">
        <v>118188.35545009139</v>
      </c>
      <c r="AE35" s="42">
        <v>94469.852822961388</v>
      </c>
      <c r="AF35" s="42">
        <v>24826</v>
      </c>
      <c r="AG35" s="42">
        <v>0</v>
      </c>
      <c r="AH35" s="44">
        <v>0</v>
      </c>
    </row>
    <row r="36" spans="1:34" s="4" customFormat="1">
      <c r="A36" s="46">
        <v>1482</v>
      </c>
      <c r="B36" s="55" t="s">
        <v>450</v>
      </c>
      <c r="C36" s="56">
        <v>0</v>
      </c>
      <c r="D36" s="56">
        <v>0</v>
      </c>
      <c r="E36" s="64">
        <v>0</v>
      </c>
      <c r="F36" s="42">
        <v>0</v>
      </c>
      <c r="G36" s="43">
        <v>0</v>
      </c>
      <c r="H36" s="65">
        <v>0</v>
      </c>
      <c r="I36" s="42">
        <v>0</v>
      </c>
      <c r="J36" s="42">
        <v>0</v>
      </c>
      <c r="K36" s="42">
        <v>0</v>
      </c>
      <c r="L36" s="44">
        <v>0</v>
      </c>
      <c r="M36" s="65">
        <v>0</v>
      </c>
      <c r="N36" s="42">
        <v>-11675.34715645653</v>
      </c>
      <c r="O36" s="42">
        <v>-11675.34715645653</v>
      </c>
      <c r="P36" s="42">
        <v>0</v>
      </c>
      <c r="Q36" s="44">
        <v>-11675.34715645653</v>
      </c>
      <c r="R36" s="45">
        <v>0</v>
      </c>
      <c r="S36" s="65">
        <v>0</v>
      </c>
      <c r="T36" s="42">
        <v>0</v>
      </c>
      <c r="U36" s="42">
        <v>0</v>
      </c>
      <c r="V36" s="42">
        <v>0</v>
      </c>
      <c r="W36" s="44">
        <v>0</v>
      </c>
      <c r="X36" s="65">
        <v>0</v>
      </c>
      <c r="Y36" s="42">
        <v>0</v>
      </c>
      <c r="Z36" s="42">
        <v>0</v>
      </c>
      <c r="AA36" s="42">
        <v>0</v>
      </c>
      <c r="AB36" s="43">
        <v>0</v>
      </c>
      <c r="AC36" s="65">
        <v>0</v>
      </c>
      <c r="AD36" s="42">
        <v>0</v>
      </c>
      <c r="AE36" s="42">
        <v>0</v>
      </c>
      <c r="AF36" s="42">
        <v>0</v>
      </c>
      <c r="AG36" s="42">
        <v>0</v>
      </c>
      <c r="AH36" s="44">
        <v>0</v>
      </c>
    </row>
    <row r="37" spans="1:34" s="4" customFormat="1">
      <c r="A37" s="46">
        <v>1483</v>
      </c>
      <c r="B37" s="55" t="s">
        <v>145</v>
      </c>
      <c r="C37" s="56">
        <v>1.2643999999999999E-4</v>
      </c>
      <c r="D37" s="56">
        <v>4.9030000000000003E-5</v>
      </c>
      <c r="E37" s="64">
        <v>6917.2360000000008</v>
      </c>
      <c r="F37" s="42">
        <v>5134</v>
      </c>
      <c r="G37" s="43">
        <v>12051.236000000001</v>
      </c>
      <c r="H37" s="65">
        <v>279699</v>
      </c>
      <c r="I37" s="42">
        <v>334849</v>
      </c>
      <c r="J37" s="42">
        <v>228947</v>
      </c>
      <c r="K37" s="42">
        <v>229959</v>
      </c>
      <c r="L37" s="44">
        <v>333116</v>
      </c>
      <c r="M37" s="65">
        <v>15804</v>
      </c>
      <c r="N37" s="42">
        <v>16227.57446130356</v>
      </c>
      <c r="O37" s="42">
        <v>32031.57446130356</v>
      </c>
      <c r="P37" s="42">
        <v>0</v>
      </c>
      <c r="Q37" s="44">
        <v>32031.57446130356</v>
      </c>
      <c r="R37" s="45">
        <v>5583</v>
      </c>
      <c r="S37" s="65">
        <v>6815</v>
      </c>
      <c r="T37" s="42">
        <v>15722</v>
      </c>
      <c r="U37" s="42">
        <v>21014</v>
      </c>
      <c r="V37" s="42">
        <v>122362.5039709932</v>
      </c>
      <c r="W37" s="44">
        <v>165913.50397099322</v>
      </c>
      <c r="X37" s="65">
        <v>22403</v>
      </c>
      <c r="Y37" s="42">
        <v>18556</v>
      </c>
      <c r="Z37" s="42">
        <v>15307</v>
      </c>
      <c r="AA37" s="42">
        <v>55316.270451494231</v>
      </c>
      <c r="AB37" s="43">
        <v>111582.27045149423</v>
      </c>
      <c r="AC37" s="65">
        <v>9058.6576856553147</v>
      </c>
      <c r="AD37" s="42">
        <v>23215.206265303899</v>
      </c>
      <c r="AE37" s="42">
        <v>17535.369568539754</v>
      </c>
      <c r="AF37" s="42">
        <v>4522.0000000000146</v>
      </c>
      <c r="AG37" s="42">
        <v>0</v>
      </c>
      <c r="AH37" s="44">
        <v>0</v>
      </c>
    </row>
    <row r="38" spans="1:34" s="4" customFormat="1">
      <c r="A38" s="46">
        <v>1484</v>
      </c>
      <c r="B38" s="55" t="s">
        <v>146</v>
      </c>
      <c r="C38" s="56">
        <v>1.2124E-4</v>
      </c>
      <c r="D38" s="56">
        <v>4.4060000000000002E-5</v>
      </c>
      <c r="E38" s="64">
        <v>5661.7980000000007</v>
      </c>
      <c r="F38" s="42">
        <v>4922</v>
      </c>
      <c r="G38" s="43">
        <v>10583.798000000001</v>
      </c>
      <c r="H38" s="65">
        <v>268196</v>
      </c>
      <c r="I38" s="42">
        <v>321078</v>
      </c>
      <c r="J38" s="42">
        <v>219531</v>
      </c>
      <c r="K38" s="42">
        <v>220502</v>
      </c>
      <c r="L38" s="44">
        <v>319416</v>
      </c>
      <c r="M38" s="65">
        <v>15154</v>
      </c>
      <c r="N38" s="42">
        <v>38053.390628774891</v>
      </c>
      <c r="O38" s="42">
        <v>53207.390628774891</v>
      </c>
      <c r="P38" s="42">
        <v>0</v>
      </c>
      <c r="Q38" s="44">
        <v>53207.390628774891</v>
      </c>
      <c r="R38" s="45">
        <v>5354</v>
      </c>
      <c r="S38" s="65">
        <v>6535</v>
      </c>
      <c r="T38" s="42">
        <v>15075</v>
      </c>
      <c r="U38" s="42">
        <v>20150</v>
      </c>
      <c r="V38" s="42">
        <v>134055.37148184647</v>
      </c>
      <c r="W38" s="44">
        <v>175815.37148184647</v>
      </c>
      <c r="X38" s="65">
        <v>21481</v>
      </c>
      <c r="Y38" s="42">
        <v>17793</v>
      </c>
      <c r="Z38" s="42">
        <v>14678</v>
      </c>
      <c r="AA38" s="42">
        <v>44343.2933502956</v>
      </c>
      <c r="AB38" s="43">
        <v>98295.2933502956</v>
      </c>
      <c r="AC38" s="65">
        <v>28315.08485670331</v>
      </c>
      <c r="AD38" s="42">
        <v>27284.429449757336</v>
      </c>
      <c r="AE38" s="42">
        <v>17584.563825090227</v>
      </c>
      <c r="AF38" s="42">
        <v>4336</v>
      </c>
      <c r="AG38" s="42">
        <v>0</v>
      </c>
      <c r="AH38" s="44">
        <v>0</v>
      </c>
    </row>
    <row r="39" spans="1:34" s="4" customFormat="1">
      <c r="A39" s="46">
        <v>1485</v>
      </c>
      <c r="B39" s="55" t="s">
        <v>147</v>
      </c>
      <c r="C39" s="56">
        <v>1.5904E-4</v>
      </c>
      <c r="D39" s="56">
        <v>8.5539999999999998E-5</v>
      </c>
      <c r="E39" s="64">
        <v>9942.1247999999996</v>
      </c>
      <c r="F39" s="42">
        <v>6457</v>
      </c>
      <c r="G39" s="43">
        <v>16399.124799999998</v>
      </c>
      <c r="H39" s="65">
        <v>351814</v>
      </c>
      <c r="I39" s="42">
        <v>421183</v>
      </c>
      <c r="J39" s="42">
        <v>287976</v>
      </c>
      <c r="K39" s="42">
        <v>289250</v>
      </c>
      <c r="L39" s="44">
        <v>419003</v>
      </c>
      <c r="M39" s="65">
        <v>19879</v>
      </c>
      <c r="N39" s="42">
        <v>1100.6535226899766</v>
      </c>
      <c r="O39" s="42">
        <v>20979.653522689976</v>
      </c>
      <c r="P39" s="42">
        <v>0</v>
      </c>
      <c r="Q39" s="44">
        <v>20979.653522689976</v>
      </c>
      <c r="R39" s="45">
        <v>7023</v>
      </c>
      <c r="S39" s="65">
        <v>8572</v>
      </c>
      <c r="T39" s="42">
        <v>19775</v>
      </c>
      <c r="U39" s="42">
        <v>26432</v>
      </c>
      <c r="V39" s="42">
        <v>132540.89322684045</v>
      </c>
      <c r="W39" s="44">
        <v>187319.89322684045</v>
      </c>
      <c r="X39" s="65">
        <v>28179</v>
      </c>
      <c r="Y39" s="42">
        <v>23341</v>
      </c>
      <c r="Z39" s="42">
        <v>19254</v>
      </c>
      <c r="AA39" s="42">
        <v>117376.89526755614</v>
      </c>
      <c r="AB39" s="43">
        <v>188150.89526755613</v>
      </c>
      <c r="AC39" s="65">
        <v>-17849.805613869252</v>
      </c>
      <c r="AD39" s="42">
        <v>-3649.9704091278327</v>
      </c>
      <c r="AE39" s="42">
        <v>14982.773982281389</v>
      </c>
      <c r="AF39" s="42">
        <v>5686.0000000000109</v>
      </c>
      <c r="AG39" s="42">
        <v>0</v>
      </c>
      <c r="AH39" s="44">
        <v>0</v>
      </c>
    </row>
    <row r="40" spans="1:34" s="4" customFormat="1">
      <c r="A40" s="46">
        <v>1486</v>
      </c>
      <c r="B40" s="55" t="s">
        <v>148</v>
      </c>
      <c r="C40" s="56">
        <v>1.5641E-4</v>
      </c>
      <c r="D40" s="56">
        <v>6.1550000000000005E-5</v>
      </c>
      <c r="E40" s="64">
        <v>8427.4503999999997</v>
      </c>
      <c r="F40" s="42">
        <v>6350</v>
      </c>
      <c r="G40" s="43">
        <v>14777.4504</v>
      </c>
      <c r="H40" s="65">
        <v>345996</v>
      </c>
      <c r="I40" s="42">
        <v>414218</v>
      </c>
      <c r="J40" s="42">
        <v>283214</v>
      </c>
      <c r="K40" s="42">
        <v>284466</v>
      </c>
      <c r="L40" s="44">
        <v>412074</v>
      </c>
      <c r="M40" s="65">
        <v>19550</v>
      </c>
      <c r="N40" s="42">
        <v>36556.268122218018</v>
      </c>
      <c r="O40" s="42">
        <v>56106.268122218018</v>
      </c>
      <c r="P40" s="42">
        <v>0</v>
      </c>
      <c r="Q40" s="44">
        <v>56106.268122218018</v>
      </c>
      <c r="R40" s="45">
        <v>6907</v>
      </c>
      <c r="S40" s="65">
        <v>8430</v>
      </c>
      <c r="T40" s="42">
        <v>19448</v>
      </c>
      <c r="U40" s="42">
        <v>25995</v>
      </c>
      <c r="V40" s="42">
        <v>150815.20541324804</v>
      </c>
      <c r="W40" s="44">
        <v>204688.20541324804</v>
      </c>
      <c r="X40" s="65">
        <v>27713</v>
      </c>
      <c r="Y40" s="42">
        <v>22955</v>
      </c>
      <c r="Z40" s="42">
        <v>18935</v>
      </c>
      <c r="AA40" s="42">
        <v>46857.538553413127</v>
      </c>
      <c r="AB40" s="43">
        <v>116460.53855341312</v>
      </c>
      <c r="AC40" s="65">
        <v>22873.180861242585</v>
      </c>
      <c r="AD40" s="42">
        <v>38359.876453718251</v>
      </c>
      <c r="AE40" s="42">
        <v>21402.609544874067</v>
      </c>
      <c r="AF40" s="42">
        <v>5592</v>
      </c>
      <c r="AG40" s="42">
        <v>0</v>
      </c>
      <c r="AH40" s="44">
        <v>0</v>
      </c>
    </row>
    <row r="41" spans="1:34" s="4" customFormat="1">
      <c r="A41" s="46">
        <v>1487</v>
      </c>
      <c r="B41" s="55" t="s">
        <v>149</v>
      </c>
      <c r="C41" s="56">
        <v>4.4272000000000002E-4</v>
      </c>
      <c r="D41" s="56">
        <v>2.2348999999999999E-4</v>
      </c>
      <c r="E41" s="64">
        <v>26870.531199999998</v>
      </c>
      <c r="F41" s="42">
        <v>17975</v>
      </c>
      <c r="G41" s="43">
        <v>44845.531199999998</v>
      </c>
      <c r="H41" s="65">
        <v>979345</v>
      </c>
      <c r="I41" s="42">
        <v>1172448</v>
      </c>
      <c r="J41" s="42">
        <v>801641</v>
      </c>
      <c r="K41" s="42">
        <v>805185</v>
      </c>
      <c r="L41" s="44">
        <v>1166379</v>
      </c>
      <c r="M41" s="65">
        <v>55337</v>
      </c>
      <c r="N41" s="42">
        <v>-7266.5070667669715</v>
      </c>
      <c r="O41" s="42">
        <v>48070.492933233028</v>
      </c>
      <c r="P41" s="42">
        <v>0</v>
      </c>
      <c r="Q41" s="44">
        <v>48070.492933233028</v>
      </c>
      <c r="R41" s="45">
        <v>19549</v>
      </c>
      <c r="S41" s="65">
        <v>23862</v>
      </c>
      <c r="T41" s="42">
        <v>55049</v>
      </c>
      <c r="U41" s="42">
        <v>73578</v>
      </c>
      <c r="V41" s="42">
        <v>344139.18702054163</v>
      </c>
      <c r="W41" s="44">
        <v>496628.18702054163</v>
      </c>
      <c r="X41" s="65">
        <v>78442</v>
      </c>
      <c r="Y41" s="42">
        <v>64973</v>
      </c>
      <c r="Z41" s="42">
        <v>53597</v>
      </c>
      <c r="AA41" s="42">
        <v>241823.82001943557</v>
      </c>
      <c r="AB41" s="43">
        <v>438835.8200194356</v>
      </c>
      <c r="AC41" s="65">
        <v>-38982.293779890955</v>
      </c>
      <c r="AD41" s="42">
        <v>34908.095824087039</v>
      </c>
      <c r="AE41" s="42">
        <v>46036.564956909991</v>
      </c>
      <c r="AF41" s="42">
        <v>15830</v>
      </c>
      <c r="AG41" s="42">
        <v>0</v>
      </c>
      <c r="AH41" s="44">
        <v>0</v>
      </c>
    </row>
    <row r="42" spans="1:34" s="4" customFormat="1">
      <c r="A42" s="46">
        <v>1488</v>
      </c>
      <c r="B42" s="55" t="s">
        <v>150</v>
      </c>
      <c r="C42" s="56">
        <v>1.6364999999999999E-4</v>
      </c>
      <c r="D42" s="56">
        <v>8.297E-5</v>
      </c>
      <c r="E42" s="64">
        <v>10890.808000000001</v>
      </c>
      <c r="F42" s="42">
        <v>6644</v>
      </c>
      <c r="G42" s="43">
        <v>17534.808000000001</v>
      </c>
      <c r="H42" s="65">
        <v>362012</v>
      </c>
      <c r="I42" s="42">
        <v>433391</v>
      </c>
      <c r="J42" s="42">
        <v>296324</v>
      </c>
      <c r="K42" s="42">
        <v>297634</v>
      </c>
      <c r="L42" s="44">
        <v>431148</v>
      </c>
      <c r="M42" s="65">
        <v>20455</v>
      </c>
      <c r="N42" s="42">
        <v>2914.6100569750247</v>
      </c>
      <c r="O42" s="42">
        <v>23369.610056975023</v>
      </c>
      <c r="P42" s="42">
        <v>0</v>
      </c>
      <c r="Q42" s="44">
        <v>23369.610056975023</v>
      </c>
      <c r="R42" s="45">
        <v>7226</v>
      </c>
      <c r="S42" s="65">
        <v>8820</v>
      </c>
      <c r="T42" s="42">
        <v>20349</v>
      </c>
      <c r="U42" s="42">
        <v>27198</v>
      </c>
      <c r="V42" s="42">
        <v>129890.58989837371</v>
      </c>
      <c r="W42" s="44">
        <v>186257.5898983737</v>
      </c>
      <c r="X42" s="65">
        <v>28996</v>
      </c>
      <c r="Y42" s="42">
        <v>24017</v>
      </c>
      <c r="Z42" s="42">
        <v>19812</v>
      </c>
      <c r="AA42" s="42">
        <v>78953.450337953254</v>
      </c>
      <c r="AB42" s="43">
        <v>151778.45033795325</v>
      </c>
      <c r="AC42" s="65">
        <v>-3588.0776479074584</v>
      </c>
      <c r="AD42" s="42">
        <v>15184.477219748736</v>
      </c>
      <c r="AE42" s="42">
        <v>17031.739988579182</v>
      </c>
      <c r="AF42" s="42">
        <v>5851</v>
      </c>
      <c r="AG42" s="42">
        <v>0</v>
      </c>
      <c r="AH42" s="44">
        <v>0</v>
      </c>
    </row>
    <row r="43" spans="1:34" s="4" customFormat="1">
      <c r="A43" s="46">
        <v>1489</v>
      </c>
      <c r="B43" s="55" t="s">
        <v>151</v>
      </c>
      <c r="C43" s="56">
        <v>3.3158999999999999E-4</v>
      </c>
      <c r="D43" s="56">
        <v>1.5469E-4</v>
      </c>
      <c r="E43" s="64">
        <v>20526.750800000002</v>
      </c>
      <c r="F43" s="42">
        <v>13463</v>
      </c>
      <c r="G43" s="43">
        <v>33989.750800000002</v>
      </c>
      <c r="H43" s="65">
        <v>733514</v>
      </c>
      <c r="I43" s="42">
        <v>878144</v>
      </c>
      <c r="J43" s="42">
        <v>600416</v>
      </c>
      <c r="K43" s="42">
        <v>603070</v>
      </c>
      <c r="L43" s="44">
        <v>873599</v>
      </c>
      <c r="M43" s="65">
        <v>41446</v>
      </c>
      <c r="N43" s="42">
        <v>7622.5141787453404</v>
      </c>
      <c r="O43" s="42">
        <v>49068.514178745339</v>
      </c>
      <c r="P43" s="42">
        <v>0</v>
      </c>
      <c r="Q43" s="44">
        <v>49068.514178745339</v>
      </c>
      <c r="R43" s="45">
        <v>14642</v>
      </c>
      <c r="S43" s="65">
        <v>17872</v>
      </c>
      <c r="T43" s="42">
        <v>41231</v>
      </c>
      <c r="U43" s="42">
        <v>55109</v>
      </c>
      <c r="V43" s="42">
        <v>286044.0232437274</v>
      </c>
      <c r="W43" s="44">
        <v>400256.0232437274</v>
      </c>
      <c r="X43" s="65">
        <v>58752</v>
      </c>
      <c r="Y43" s="42">
        <v>48664</v>
      </c>
      <c r="Z43" s="42">
        <v>40143</v>
      </c>
      <c r="AA43" s="42">
        <v>188713.82293721696</v>
      </c>
      <c r="AB43" s="43">
        <v>336272.82293721696</v>
      </c>
      <c r="AC43" s="65">
        <v>-12932.704178315067</v>
      </c>
      <c r="AD43" s="42">
        <v>26679.266863119126</v>
      </c>
      <c r="AE43" s="42">
        <v>38380.637621706388</v>
      </c>
      <c r="AF43" s="42">
        <v>11856</v>
      </c>
      <c r="AG43" s="42">
        <v>0</v>
      </c>
      <c r="AH43" s="44">
        <v>0</v>
      </c>
    </row>
    <row r="44" spans="1:34" s="4" customFormat="1">
      <c r="A44" s="46">
        <v>1490</v>
      </c>
      <c r="B44" s="55" t="s">
        <v>152</v>
      </c>
      <c r="C44" s="56">
        <v>3.7540000000000002E-4</v>
      </c>
      <c r="D44" s="56">
        <v>1.4163000000000001E-4</v>
      </c>
      <c r="E44" s="64">
        <v>17746.4064</v>
      </c>
      <c r="F44" s="42">
        <v>15241</v>
      </c>
      <c r="G44" s="43">
        <v>32987.4064</v>
      </c>
      <c r="H44" s="65">
        <v>830426</v>
      </c>
      <c r="I44" s="42">
        <v>994165</v>
      </c>
      <c r="J44" s="42">
        <v>679743</v>
      </c>
      <c r="K44" s="42">
        <v>682749</v>
      </c>
      <c r="L44" s="44">
        <v>989020</v>
      </c>
      <c r="M44" s="65">
        <v>46922</v>
      </c>
      <c r="N44" s="42">
        <v>123774.42266186974</v>
      </c>
      <c r="O44" s="42">
        <v>170696.42266186973</v>
      </c>
      <c r="P44" s="42">
        <v>0</v>
      </c>
      <c r="Q44" s="44">
        <v>170696.42266186973</v>
      </c>
      <c r="R44" s="45">
        <v>16577</v>
      </c>
      <c r="S44" s="65">
        <v>20233</v>
      </c>
      <c r="T44" s="42">
        <v>46678</v>
      </c>
      <c r="U44" s="42">
        <v>62390</v>
      </c>
      <c r="V44" s="42">
        <v>409270.9295125191</v>
      </c>
      <c r="W44" s="44">
        <v>538571.92951251916</v>
      </c>
      <c r="X44" s="65">
        <v>66514</v>
      </c>
      <c r="Y44" s="42">
        <v>55094</v>
      </c>
      <c r="Z44" s="42">
        <v>45447</v>
      </c>
      <c r="AA44" s="42">
        <v>186650.03335483323</v>
      </c>
      <c r="AB44" s="43">
        <v>353705.03335483326</v>
      </c>
      <c r="AC44" s="65">
        <v>53883.794173125323</v>
      </c>
      <c r="AD44" s="42">
        <v>64662.451279277535</v>
      </c>
      <c r="AE44" s="42">
        <v>52898.650705283027</v>
      </c>
      <c r="AF44" s="42">
        <v>13422</v>
      </c>
      <c r="AG44" s="42">
        <v>0</v>
      </c>
      <c r="AH44" s="44">
        <v>0</v>
      </c>
    </row>
    <row r="45" spans="1:34" s="4" customFormat="1">
      <c r="A45" s="46">
        <v>1491</v>
      </c>
      <c r="B45" s="55" t="s">
        <v>153</v>
      </c>
      <c r="C45" s="56">
        <v>1.2126E-4</v>
      </c>
      <c r="D45" s="56">
        <v>4.8380000000000001E-5</v>
      </c>
      <c r="E45" s="64">
        <v>7297.6908000000003</v>
      </c>
      <c r="F45" s="42">
        <v>4923</v>
      </c>
      <c r="G45" s="43">
        <v>12220.6908</v>
      </c>
      <c r="H45" s="65">
        <v>268240</v>
      </c>
      <c r="I45" s="42">
        <v>321131</v>
      </c>
      <c r="J45" s="42">
        <v>219568</v>
      </c>
      <c r="K45" s="42">
        <v>220538</v>
      </c>
      <c r="L45" s="44">
        <v>319469</v>
      </c>
      <c r="M45" s="65">
        <v>15157</v>
      </c>
      <c r="N45" s="42">
        <v>10437.530105928849</v>
      </c>
      <c r="O45" s="42">
        <v>25594.530105928847</v>
      </c>
      <c r="P45" s="42">
        <v>0</v>
      </c>
      <c r="Q45" s="44">
        <v>25594.530105928847</v>
      </c>
      <c r="R45" s="45">
        <v>5355</v>
      </c>
      <c r="S45" s="65">
        <v>6536</v>
      </c>
      <c r="T45" s="42">
        <v>15078</v>
      </c>
      <c r="U45" s="42">
        <v>20153</v>
      </c>
      <c r="V45" s="42">
        <v>115536.94641537509</v>
      </c>
      <c r="W45" s="44">
        <v>157303.9464153751</v>
      </c>
      <c r="X45" s="65">
        <v>21485</v>
      </c>
      <c r="Y45" s="42">
        <v>17796</v>
      </c>
      <c r="Z45" s="42">
        <v>14680</v>
      </c>
      <c r="AA45" s="42">
        <v>44847.106128538697</v>
      </c>
      <c r="AB45" s="43">
        <v>98808.106128538697</v>
      </c>
      <c r="AC45" s="65">
        <v>9868.6242450667341</v>
      </c>
      <c r="AD45" s="42">
        <v>27800.684720964317</v>
      </c>
      <c r="AE45" s="42">
        <v>16489.531320805341</v>
      </c>
      <c r="AF45" s="42">
        <v>4337.0000000000146</v>
      </c>
      <c r="AG45" s="42">
        <v>0</v>
      </c>
      <c r="AH45" s="44">
        <v>0</v>
      </c>
    </row>
    <row r="46" spans="1:34" s="4" customFormat="1">
      <c r="A46" s="46">
        <v>1492</v>
      </c>
      <c r="B46" s="55" t="s">
        <v>154</v>
      </c>
      <c r="C46" s="56">
        <v>2.4707499999999999E-3</v>
      </c>
      <c r="D46" s="56">
        <v>1.4693E-3</v>
      </c>
      <c r="E46" s="64">
        <v>187701.2328</v>
      </c>
      <c r="F46" s="42">
        <v>100314</v>
      </c>
      <c r="G46" s="43">
        <v>288015.2328</v>
      </c>
      <c r="H46" s="65">
        <v>5465572</v>
      </c>
      <c r="I46" s="42">
        <v>6543244</v>
      </c>
      <c r="J46" s="42">
        <v>4473830</v>
      </c>
      <c r="K46" s="42">
        <v>4493609</v>
      </c>
      <c r="L46" s="44">
        <v>6509378</v>
      </c>
      <c r="M46" s="65">
        <v>308827</v>
      </c>
      <c r="N46" s="42">
        <v>-362821.0743109879</v>
      </c>
      <c r="O46" s="42">
        <v>-53994.074310987897</v>
      </c>
      <c r="P46" s="42">
        <v>0</v>
      </c>
      <c r="Q46" s="44">
        <v>-53994.074310987897</v>
      </c>
      <c r="R46" s="45">
        <v>109103</v>
      </c>
      <c r="S46" s="65">
        <v>133168</v>
      </c>
      <c r="T46" s="42">
        <v>307219</v>
      </c>
      <c r="U46" s="42">
        <v>410627</v>
      </c>
      <c r="V46" s="42">
        <v>1569328.9306106062</v>
      </c>
      <c r="W46" s="44">
        <v>2420342.9306106064</v>
      </c>
      <c r="X46" s="65">
        <v>437771</v>
      </c>
      <c r="Y46" s="42">
        <v>362606</v>
      </c>
      <c r="Z46" s="42">
        <v>299114</v>
      </c>
      <c r="AA46" s="42">
        <v>1262593.566539844</v>
      </c>
      <c r="AB46" s="43">
        <v>2362084.566539844</v>
      </c>
      <c r="AC46" s="65">
        <v>-289892.17573434662</v>
      </c>
      <c r="AD46" s="42">
        <v>65335.798219589517</v>
      </c>
      <c r="AE46" s="42">
        <v>194471.74158551911</v>
      </c>
      <c r="AF46" s="42">
        <v>88343.000000000407</v>
      </c>
      <c r="AG46" s="42">
        <v>0</v>
      </c>
      <c r="AH46" s="44">
        <v>0</v>
      </c>
    </row>
    <row r="47" spans="1:34" s="4" customFormat="1">
      <c r="A47" s="46">
        <v>1994</v>
      </c>
      <c r="B47" s="55" t="s">
        <v>155</v>
      </c>
      <c r="C47" s="56">
        <v>7.1774200000000003E-3</v>
      </c>
      <c r="D47" s="56">
        <v>5.3447099999999999E-3</v>
      </c>
      <c r="E47" s="64">
        <v>677896.08559999999</v>
      </c>
      <c r="F47" s="42">
        <v>291408</v>
      </c>
      <c r="G47" s="43">
        <v>969304.08559999999</v>
      </c>
      <c r="H47" s="65">
        <v>15877245</v>
      </c>
      <c r="I47" s="42">
        <v>19007836</v>
      </c>
      <c r="J47" s="42">
        <v>12996278</v>
      </c>
      <c r="K47" s="42">
        <v>13053737</v>
      </c>
      <c r="L47" s="44">
        <v>18909456</v>
      </c>
      <c r="M47" s="65">
        <v>897127</v>
      </c>
      <c r="N47" s="42">
        <v>-1054535.8762182146</v>
      </c>
      <c r="O47" s="42">
        <v>-157408.87621821463</v>
      </c>
      <c r="P47" s="42">
        <v>0</v>
      </c>
      <c r="Q47" s="44">
        <v>-157408.87621821463</v>
      </c>
      <c r="R47" s="45">
        <v>316938</v>
      </c>
      <c r="S47" s="65">
        <v>386846</v>
      </c>
      <c r="T47" s="42">
        <v>892457</v>
      </c>
      <c r="U47" s="42">
        <v>1192854</v>
      </c>
      <c r="V47" s="42">
        <v>2844110.9344871626</v>
      </c>
      <c r="W47" s="44">
        <v>5316267.9344871622</v>
      </c>
      <c r="X47" s="65">
        <v>1271704</v>
      </c>
      <c r="Y47" s="42">
        <v>1053356</v>
      </c>
      <c r="Z47" s="42">
        <v>868914</v>
      </c>
      <c r="AA47" s="42">
        <v>3104245.9551630113</v>
      </c>
      <c r="AB47" s="43">
        <v>6298219.9551630113</v>
      </c>
      <c r="AC47" s="65">
        <v>-1227779.9562333284</v>
      </c>
      <c r="AD47" s="42">
        <v>-266521.52803856554</v>
      </c>
      <c r="AE47" s="42">
        <v>255718.46359604568</v>
      </c>
      <c r="AF47" s="42">
        <v>256630.99999999907</v>
      </c>
      <c r="AG47" s="42">
        <v>0</v>
      </c>
      <c r="AH47" s="44">
        <v>0</v>
      </c>
    </row>
    <row r="48" spans="1:34" s="4" customFormat="1">
      <c r="A48" s="46">
        <v>3022</v>
      </c>
      <c r="B48" s="55" t="s">
        <v>158</v>
      </c>
      <c r="C48" s="56">
        <v>5.0010799999999998E-3</v>
      </c>
      <c r="D48" s="56">
        <v>4.8139799999999998E-3</v>
      </c>
      <c r="E48" s="64">
        <v>636570.35719999997</v>
      </c>
      <c r="F48" s="42">
        <v>203047</v>
      </c>
      <c r="G48" s="43">
        <v>839617.35719999997</v>
      </c>
      <c r="H48" s="65">
        <v>11062941</v>
      </c>
      <c r="I48" s="42">
        <v>13244272</v>
      </c>
      <c r="J48" s="42">
        <v>9055542</v>
      </c>
      <c r="K48" s="42">
        <v>9095578</v>
      </c>
      <c r="L48" s="44">
        <v>13175724</v>
      </c>
      <c r="M48" s="65">
        <v>625100</v>
      </c>
      <c r="N48" s="42">
        <v>265332.7606932894</v>
      </c>
      <c r="O48" s="42">
        <v>890432.76069328934</v>
      </c>
      <c r="P48" s="42">
        <v>0</v>
      </c>
      <c r="Q48" s="44">
        <v>890432.76069328934</v>
      </c>
      <c r="R48" s="45">
        <v>220836</v>
      </c>
      <c r="S48" s="65">
        <v>269546</v>
      </c>
      <c r="T48" s="42">
        <v>621846</v>
      </c>
      <c r="U48" s="42">
        <v>831156</v>
      </c>
      <c r="V48" s="42">
        <v>493019.29268883116</v>
      </c>
      <c r="W48" s="44">
        <v>2215567.2926888312</v>
      </c>
      <c r="X48" s="65">
        <v>886098</v>
      </c>
      <c r="Y48" s="42">
        <v>733957</v>
      </c>
      <c r="Z48" s="42">
        <v>605442</v>
      </c>
      <c r="AA48" s="42">
        <v>25316.004328198047</v>
      </c>
      <c r="AB48" s="43">
        <v>2250813.0043281983</v>
      </c>
      <c r="AC48" s="65">
        <v>75437.022613037087</v>
      </c>
      <c r="AD48" s="42">
        <v>-158433.47181544581</v>
      </c>
      <c r="AE48" s="42">
        <v>-131063.26243695815</v>
      </c>
      <c r="AF48" s="42">
        <v>178813.99999999983</v>
      </c>
      <c r="AG48" s="42">
        <v>0</v>
      </c>
      <c r="AH48" s="44">
        <v>0</v>
      </c>
    </row>
    <row r="49" spans="1:34" s="4" customFormat="1">
      <c r="A49" s="46">
        <v>3023</v>
      </c>
      <c r="B49" s="55" t="s">
        <v>159</v>
      </c>
      <c r="C49" s="56">
        <v>4.1549500000000001E-3</v>
      </c>
      <c r="D49" s="56">
        <v>3.9655200000000002E-3</v>
      </c>
      <c r="E49" s="64">
        <v>526633.06759999995</v>
      </c>
      <c r="F49" s="42">
        <v>168694</v>
      </c>
      <c r="G49" s="43">
        <v>695327.06759999995</v>
      </c>
      <c r="H49" s="65">
        <v>9191208</v>
      </c>
      <c r="I49" s="42">
        <v>11003481</v>
      </c>
      <c r="J49" s="42">
        <v>7523440</v>
      </c>
      <c r="K49" s="42">
        <v>7556702</v>
      </c>
      <c r="L49" s="44">
        <v>10946530</v>
      </c>
      <c r="M49" s="65">
        <v>519340</v>
      </c>
      <c r="N49" s="42">
        <v>-112241.18248757436</v>
      </c>
      <c r="O49" s="42">
        <v>407098.81751242565</v>
      </c>
      <c r="P49" s="42">
        <v>0</v>
      </c>
      <c r="Q49" s="44">
        <v>407098.81751242565</v>
      </c>
      <c r="R49" s="45">
        <v>183473</v>
      </c>
      <c r="S49" s="65">
        <v>223942</v>
      </c>
      <c r="T49" s="42">
        <v>516636</v>
      </c>
      <c r="U49" s="42">
        <v>690533</v>
      </c>
      <c r="V49" s="42">
        <v>328125.50654793624</v>
      </c>
      <c r="W49" s="44">
        <v>1759236.5065479362</v>
      </c>
      <c r="X49" s="65">
        <v>736179</v>
      </c>
      <c r="Y49" s="42">
        <v>609779</v>
      </c>
      <c r="Z49" s="42">
        <v>503007</v>
      </c>
      <c r="AA49" s="42">
        <v>174319.45044967014</v>
      </c>
      <c r="AB49" s="43">
        <v>2023284.4504496702</v>
      </c>
      <c r="AC49" s="65">
        <v>-167085.44936607749</v>
      </c>
      <c r="AD49" s="42">
        <v>-146647.2683286425</v>
      </c>
      <c r="AE49" s="42">
        <v>-98876.226207013853</v>
      </c>
      <c r="AF49" s="42">
        <v>148561</v>
      </c>
      <c r="AG49" s="42">
        <v>0</v>
      </c>
      <c r="AH49" s="44">
        <v>0</v>
      </c>
    </row>
    <row r="50" spans="1:34" s="4" customFormat="1">
      <c r="A50" s="46">
        <v>3024</v>
      </c>
      <c r="B50" s="55" t="s">
        <v>160</v>
      </c>
      <c r="C50" s="56">
        <v>1.8024600000000001E-3</v>
      </c>
      <c r="D50" s="56">
        <v>1.6532000000000001E-3</v>
      </c>
      <c r="E50" s="64">
        <v>209186.76159999997</v>
      </c>
      <c r="F50" s="42">
        <v>73181</v>
      </c>
      <c r="G50" s="43">
        <v>282367.76159999997</v>
      </c>
      <c r="H50" s="65">
        <v>3987240</v>
      </c>
      <c r="I50" s="42">
        <v>4773423</v>
      </c>
      <c r="J50" s="42">
        <v>3263745</v>
      </c>
      <c r="K50" s="42">
        <v>3278175</v>
      </c>
      <c r="L50" s="44">
        <v>4748717</v>
      </c>
      <c r="M50" s="65">
        <v>225295</v>
      </c>
      <c r="N50" s="42">
        <v>-143664.31964336633</v>
      </c>
      <c r="O50" s="42">
        <v>81630.680356633675</v>
      </c>
      <c r="P50" s="42">
        <v>0</v>
      </c>
      <c r="Q50" s="44">
        <v>81630.680356633675</v>
      </c>
      <c r="R50" s="45">
        <v>79592</v>
      </c>
      <c r="S50" s="65">
        <v>97148</v>
      </c>
      <c r="T50" s="42">
        <v>224122</v>
      </c>
      <c r="U50" s="42">
        <v>299560</v>
      </c>
      <c r="V50" s="42">
        <v>219306.10747511883</v>
      </c>
      <c r="W50" s="44">
        <v>840136.10747511883</v>
      </c>
      <c r="X50" s="65">
        <v>319362</v>
      </c>
      <c r="Y50" s="42">
        <v>264528</v>
      </c>
      <c r="Z50" s="42">
        <v>218210</v>
      </c>
      <c r="AA50" s="42">
        <v>412941.69024086569</v>
      </c>
      <c r="AB50" s="43">
        <v>1215041.6902408656</v>
      </c>
      <c r="AC50" s="65">
        <v>-259892.14699378842</v>
      </c>
      <c r="AD50" s="42">
        <v>-154428.43875927496</v>
      </c>
      <c r="AE50" s="42">
        <v>-25031.997012683496</v>
      </c>
      <c r="AF50" s="42">
        <v>64447</v>
      </c>
      <c r="AG50" s="42">
        <v>0</v>
      </c>
      <c r="AH50" s="44">
        <v>0</v>
      </c>
    </row>
    <row r="51" spans="1:34" s="4" customFormat="1">
      <c r="A51" s="46">
        <v>3025</v>
      </c>
      <c r="B51" s="55" t="s">
        <v>161</v>
      </c>
      <c r="C51" s="56">
        <v>4.6080799999999996E-3</v>
      </c>
      <c r="D51" s="56">
        <v>3.3791799999999999E-3</v>
      </c>
      <c r="E51" s="64">
        <v>443492.75320000004</v>
      </c>
      <c r="F51" s="42">
        <v>187091</v>
      </c>
      <c r="G51" s="43">
        <v>630583.75320000004</v>
      </c>
      <c r="H51" s="65">
        <v>10193581</v>
      </c>
      <c r="I51" s="42">
        <v>12203497</v>
      </c>
      <c r="J51" s="42">
        <v>8343930</v>
      </c>
      <c r="K51" s="42">
        <v>8380820</v>
      </c>
      <c r="L51" s="44">
        <v>12140335</v>
      </c>
      <c r="M51" s="65">
        <v>575978</v>
      </c>
      <c r="N51" s="42">
        <v>-2421.0360159473476</v>
      </c>
      <c r="O51" s="42">
        <v>573556.96398405265</v>
      </c>
      <c r="P51" s="42">
        <v>0</v>
      </c>
      <c r="Q51" s="44">
        <v>573556.96398405265</v>
      </c>
      <c r="R51" s="45">
        <v>203482</v>
      </c>
      <c r="S51" s="65">
        <v>248365</v>
      </c>
      <c r="T51" s="42">
        <v>572979</v>
      </c>
      <c r="U51" s="42">
        <v>765841</v>
      </c>
      <c r="V51" s="42">
        <v>1919658.2125800252</v>
      </c>
      <c r="W51" s="44">
        <v>3506843.2125800252</v>
      </c>
      <c r="X51" s="65">
        <v>816465</v>
      </c>
      <c r="Y51" s="42">
        <v>676280</v>
      </c>
      <c r="Z51" s="42">
        <v>557864</v>
      </c>
      <c r="AA51" s="42">
        <v>1176062.3695077361</v>
      </c>
      <c r="AB51" s="43">
        <v>3226671.3695077361</v>
      </c>
      <c r="AC51" s="65">
        <v>-161914.33126792393</v>
      </c>
      <c r="AD51" s="42">
        <v>96254.299940536439</v>
      </c>
      <c r="AE51" s="42">
        <v>181068.87439967663</v>
      </c>
      <c r="AF51" s="42">
        <v>164763</v>
      </c>
      <c r="AG51" s="42">
        <v>0</v>
      </c>
      <c r="AH51" s="44">
        <v>0</v>
      </c>
    </row>
    <row r="52" spans="1:34" s="4" customFormat="1">
      <c r="A52" s="46">
        <v>3026</v>
      </c>
      <c r="B52" s="55" t="s">
        <v>162</v>
      </c>
      <c r="C52" s="56">
        <v>2.9483199999999999E-3</v>
      </c>
      <c r="D52" s="56">
        <v>3.3323900000000002E-3</v>
      </c>
      <c r="E52" s="64">
        <v>458923.3812</v>
      </c>
      <c r="F52" s="42">
        <v>119704</v>
      </c>
      <c r="G52" s="43">
        <v>578627.38119999995</v>
      </c>
      <c r="H52" s="65">
        <v>6522009</v>
      </c>
      <c r="I52" s="42">
        <v>7807984</v>
      </c>
      <c r="J52" s="42">
        <v>5338574</v>
      </c>
      <c r="K52" s="42">
        <v>5362177</v>
      </c>
      <c r="L52" s="44">
        <v>7767572</v>
      </c>
      <c r="M52" s="65">
        <v>368519</v>
      </c>
      <c r="N52" s="42">
        <v>-816444.36856044119</v>
      </c>
      <c r="O52" s="42">
        <v>-447925.36856044119</v>
      </c>
      <c r="P52" s="42">
        <v>0</v>
      </c>
      <c r="Q52" s="44">
        <v>-447925.36856044119</v>
      </c>
      <c r="R52" s="45">
        <v>130191</v>
      </c>
      <c r="S52" s="65">
        <v>158908</v>
      </c>
      <c r="T52" s="42">
        <v>366601</v>
      </c>
      <c r="U52" s="42">
        <v>489997</v>
      </c>
      <c r="V52" s="42">
        <v>366496.73622841435</v>
      </c>
      <c r="W52" s="44">
        <v>1382002.7362284143</v>
      </c>
      <c r="X52" s="65">
        <v>522387</v>
      </c>
      <c r="Y52" s="42">
        <v>432694</v>
      </c>
      <c r="Z52" s="42">
        <v>356930</v>
      </c>
      <c r="AA52" s="42">
        <v>1172639.5433848267</v>
      </c>
      <c r="AB52" s="43">
        <v>2484650.5433848267</v>
      </c>
      <c r="AC52" s="65">
        <v>-669795.1418821126</v>
      </c>
      <c r="AD52" s="42">
        <v>-321904.39968283067</v>
      </c>
      <c r="AE52" s="42">
        <v>-216367.26559146913</v>
      </c>
      <c r="AF52" s="42">
        <v>105419</v>
      </c>
      <c r="AG52" s="42">
        <v>0</v>
      </c>
      <c r="AH52" s="44">
        <v>0</v>
      </c>
    </row>
    <row r="53" spans="1:34" s="4" customFormat="1">
      <c r="A53" s="46">
        <v>3027</v>
      </c>
      <c r="B53" s="55" t="s">
        <v>163</v>
      </c>
      <c r="C53" s="56">
        <v>4.4938399999999998E-3</v>
      </c>
      <c r="D53" s="56">
        <v>4.36193E-3</v>
      </c>
      <c r="E53" s="64">
        <v>584895.59159999993</v>
      </c>
      <c r="F53" s="42">
        <v>182453</v>
      </c>
      <c r="G53" s="43">
        <v>767348.59159999993</v>
      </c>
      <c r="H53" s="65">
        <v>9940870</v>
      </c>
      <c r="I53" s="42">
        <v>11900958</v>
      </c>
      <c r="J53" s="42">
        <v>8137074</v>
      </c>
      <c r="K53" s="42">
        <v>8173049</v>
      </c>
      <c r="L53" s="44">
        <v>11839361</v>
      </c>
      <c r="M53" s="65">
        <v>561699</v>
      </c>
      <c r="N53" s="42">
        <v>-57493.308171410114</v>
      </c>
      <c r="O53" s="42">
        <v>504205.69182858989</v>
      </c>
      <c r="P53" s="42">
        <v>0</v>
      </c>
      <c r="Q53" s="44">
        <v>504205.69182858989</v>
      </c>
      <c r="R53" s="45">
        <v>198438</v>
      </c>
      <c r="S53" s="65">
        <v>242207</v>
      </c>
      <c r="T53" s="42">
        <v>558774</v>
      </c>
      <c r="U53" s="42">
        <v>746855</v>
      </c>
      <c r="V53" s="42">
        <v>208301.98986571288</v>
      </c>
      <c r="W53" s="44">
        <v>1756137.9898657128</v>
      </c>
      <c r="X53" s="65">
        <v>796224</v>
      </c>
      <c r="Y53" s="42">
        <v>659514</v>
      </c>
      <c r="Z53" s="42">
        <v>544034</v>
      </c>
      <c r="AA53" s="42">
        <v>147814.60266232549</v>
      </c>
      <c r="AB53" s="43">
        <v>2147586.6026623254</v>
      </c>
      <c r="AC53" s="65">
        <v>-195186.45697699528</v>
      </c>
      <c r="AD53" s="42">
        <v>-229846.44614415703</v>
      </c>
      <c r="AE53" s="42">
        <v>-127093.7096754603</v>
      </c>
      <c r="AF53" s="42">
        <v>160678</v>
      </c>
      <c r="AG53" s="42">
        <v>0</v>
      </c>
      <c r="AH53" s="44">
        <v>0</v>
      </c>
    </row>
    <row r="54" spans="1:34" s="4" customFormat="1">
      <c r="A54" s="46">
        <v>3028</v>
      </c>
      <c r="B54" s="55" t="s">
        <v>164</v>
      </c>
      <c r="C54" s="56">
        <v>2.9126299999999998E-3</v>
      </c>
      <c r="D54" s="56">
        <v>3.3677799999999999E-3</v>
      </c>
      <c r="E54" s="64">
        <v>449010.2548</v>
      </c>
      <c r="F54" s="42">
        <v>118255</v>
      </c>
      <c r="G54" s="43">
        <v>567265.2548</v>
      </c>
      <c r="H54" s="65">
        <v>6443059</v>
      </c>
      <c r="I54" s="42">
        <v>7713467</v>
      </c>
      <c r="J54" s="42">
        <v>5273949</v>
      </c>
      <c r="K54" s="42">
        <v>5297266</v>
      </c>
      <c r="L54" s="44">
        <v>7673544</v>
      </c>
      <c r="M54" s="65">
        <v>364058</v>
      </c>
      <c r="N54" s="42">
        <v>190114.4206082348</v>
      </c>
      <c r="O54" s="42">
        <v>554172.42060823482</v>
      </c>
      <c r="P54" s="42">
        <v>0</v>
      </c>
      <c r="Q54" s="44">
        <v>554172.42060823482</v>
      </c>
      <c r="R54" s="45">
        <v>128615</v>
      </c>
      <c r="S54" s="65">
        <v>156984</v>
      </c>
      <c r="T54" s="42">
        <v>362163</v>
      </c>
      <c r="U54" s="42">
        <v>484066</v>
      </c>
      <c r="V54" s="42">
        <v>782429.92327873083</v>
      </c>
      <c r="W54" s="44">
        <v>1785642.9232787308</v>
      </c>
      <c r="X54" s="65">
        <v>516063</v>
      </c>
      <c r="Y54" s="42">
        <v>427457</v>
      </c>
      <c r="Z54" s="42">
        <v>352609</v>
      </c>
      <c r="AA54" s="42">
        <v>766112.07997057831</v>
      </c>
      <c r="AB54" s="43">
        <v>2062241.0799705782</v>
      </c>
      <c r="AC54" s="65">
        <v>82319.386087446444</v>
      </c>
      <c r="AD54" s="42">
        <v>-225807.71075876901</v>
      </c>
      <c r="AE54" s="42">
        <v>-237251.83202052501</v>
      </c>
      <c r="AF54" s="42">
        <v>104142</v>
      </c>
      <c r="AG54" s="42">
        <v>0</v>
      </c>
      <c r="AH54" s="44">
        <v>0</v>
      </c>
    </row>
    <row r="55" spans="1:34" s="4" customFormat="1">
      <c r="A55" s="46">
        <v>3029</v>
      </c>
      <c r="B55" s="55" t="s">
        <v>165</v>
      </c>
      <c r="C55" s="56">
        <v>1.7057699999999999E-3</v>
      </c>
      <c r="D55" s="56">
        <v>2.0498199999999999E-3</v>
      </c>
      <c r="E55" s="64">
        <v>291291.864</v>
      </c>
      <c r="F55" s="42">
        <v>69255</v>
      </c>
      <c r="G55" s="43">
        <v>360546.864</v>
      </c>
      <c r="H55" s="65">
        <v>3773351</v>
      </c>
      <c r="I55" s="42">
        <v>4517361</v>
      </c>
      <c r="J55" s="42">
        <v>3088667</v>
      </c>
      <c r="K55" s="42">
        <v>3102323</v>
      </c>
      <c r="L55" s="44">
        <v>4493980</v>
      </c>
      <c r="M55" s="65">
        <v>213209</v>
      </c>
      <c r="N55" s="42">
        <v>86114.060664936173</v>
      </c>
      <c r="O55" s="42">
        <v>299323.0606649362</v>
      </c>
      <c r="P55" s="42">
        <v>0</v>
      </c>
      <c r="Q55" s="44">
        <v>299323.0606649362</v>
      </c>
      <c r="R55" s="45">
        <v>75323</v>
      </c>
      <c r="S55" s="65">
        <v>91937</v>
      </c>
      <c r="T55" s="42">
        <v>212099</v>
      </c>
      <c r="U55" s="42">
        <v>283491</v>
      </c>
      <c r="V55" s="42">
        <v>727509.51595618937</v>
      </c>
      <c r="W55" s="44">
        <v>1315036.5159561895</v>
      </c>
      <c r="X55" s="65">
        <v>302230</v>
      </c>
      <c r="Y55" s="42">
        <v>250338</v>
      </c>
      <c r="Z55" s="42">
        <v>206504</v>
      </c>
      <c r="AA55" s="42">
        <v>650870.96514164924</v>
      </c>
      <c r="AB55" s="43">
        <v>1409942.9651416494</v>
      </c>
      <c r="AC55" s="65">
        <v>86999.56651253748</v>
      </c>
      <c r="AD55" s="42">
        <v>-84093.424699052586</v>
      </c>
      <c r="AE55" s="42">
        <v>-158803.59099894477</v>
      </c>
      <c r="AF55" s="42">
        <v>60991</v>
      </c>
      <c r="AG55" s="42">
        <v>0</v>
      </c>
      <c r="AH55" s="44">
        <v>0</v>
      </c>
    </row>
    <row r="56" spans="1:34" s="4" customFormat="1">
      <c r="A56" s="46">
        <v>3030</v>
      </c>
      <c r="B56" s="55" t="s">
        <v>166</v>
      </c>
      <c r="C56" s="56">
        <v>3.8489999999999998E-4</v>
      </c>
      <c r="D56" s="56">
        <v>4.4088999999999999E-4</v>
      </c>
      <c r="E56" s="64">
        <v>66019.223599999998</v>
      </c>
      <c r="F56" s="42">
        <v>15627</v>
      </c>
      <c r="G56" s="43">
        <v>81646.223599999998</v>
      </c>
      <c r="H56" s="65">
        <v>851441</v>
      </c>
      <c r="I56" s="42">
        <v>1019324</v>
      </c>
      <c r="J56" s="42">
        <v>696945</v>
      </c>
      <c r="K56" s="42">
        <v>700026</v>
      </c>
      <c r="L56" s="44">
        <v>1014048</v>
      </c>
      <c r="M56" s="65">
        <v>48110</v>
      </c>
      <c r="N56" s="42">
        <v>-93652.484916650079</v>
      </c>
      <c r="O56" s="42">
        <v>-45542.484916650079</v>
      </c>
      <c r="P56" s="42">
        <v>0</v>
      </c>
      <c r="Q56" s="44">
        <v>-45542.484916650079</v>
      </c>
      <c r="R56" s="45">
        <v>16996</v>
      </c>
      <c r="S56" s="65">
        <v>20745</v>
      </c>
      <c r="T56" s="42">
        <v>47859</v>
      </c>
      <c r="U56" s="42">
        <v>63969</v>
      </c>
      <c r="V56" s="42">
        <v>18959.020772568038</v>
      </c>
      <c r="W56" s="44">
        <v>151532.02077256804</v>
      </c>
      <c r="X56" s="65">
        <v>68197</v>
      </c>
      <c r="Y56" s="42">
        <v>56488</v>
      </c>
      <c r="Z56" s="42">
        <v>46597</v>
      </c>
      <c r="AA56" s="42">
        <v>117062.15090394807</v>
      </c>
      <c r="AB56" s="43">
        <v>288344.15090394806</v>
      </c>
      <c r="AC56" s="65">
        <v>-66270.620318321307</v>
      </c>
      <c r="AD56" s="42">
        <v>-55064.778546895002</v>
      </c>
      <c r="AE56" s="42">
        <v>-29237.731266163719</v>
      </c>
      <c r="AF56" s="42">
        <v>13761</v>
      </c>
      <c r="AG56" s="42">
        <v>0</v>
      </c>
      <c r="AH56" s="44">
        <v>0</v>
      </c>
    </row>
    <row r="57" spans="1:34" s="4" customFormat="1">
      <c r="A57" s="46">
        <v>3031</v>
      </c>
      <c r="B57" s="55" t="s">
        <v>167</v>
      </c>
      <c r="C57" s="56">
        <v>2.6057699999999999E-3</v>
      </c>
      <c r="D57" s="56">
        <v>3.9151899999999998E-3</v>
      </c>
      <c r="E57" s="64">
        <v>554432.51240000001</v>
      </c>
      <c r="F57" s="42">
        <v>105796</v>
      </c>
      <c r="G57" s="43">
        <v>660228.51240000001</v>
      </c>
      <c r="H57" s="65">
        <v>5764251</v>
      </c>
      <c r="I57" s="42">
        <v>6900815</v>
      </c>
      <c r="J57" s="42">
        <v>4718313</v>
      </c>
      <c r="K57" s="42">
        <v>4739173</v>
      </c>
      <c r="L57" s="44">
        <v>6865098</v>
      </c>
      <c r="M57" s="65">
        <v>325703</v>
      </c>
      <c r="N57" s="42">
        <v>194028.88457246585</v>
      </c>
      <c r="O57" s="42">
        <v>519731.88457246585</v>
      </c>
      <c r="P57" s="42">
        <v>0</v>
      </c>
      <c r="Q57" s="44">
        <v>519731.88457246585</v>
      </c>
      <c r="R57" s="45">
        <v>115065</v>
      </c>
      <c r="S57" s="65">
        <v>140445</v>
      </c>
      <c r="T57" s="42">
        <v>324007</v>
      </c>
      <c r="U57" s="42">
        <v>433067</v>
      </c>
      <c r="V57" s="42">
        <v>2303583.8145012869</v>
      </c>
      <c r="W57" s="44">
        <v>3201102.8145012869</v>
      </c>
      <c r="X57" s="65">
        <v>461694</v>
      </c>
      <c r="Y57" s="42">
        <v>382422</v>
      </c>
      <c r="Z57" s="42">
        <v>315460</v>
      </c>
      <c r="AA57" s="42">
        <v>2376386.025407989</v>
      </c>
      <c r="AB57" s="43">
        <v>3535962.025407989</v>
      </c>
      <c r="AC57" s="65">
        <v>261525.38124894368</v>
      </c>
      <c r="AD57" s="42">
        <v>-223450.62620571826</v>
      </c>
      <c r="AE57" s="42">
        <v>-466102.96594992775</v>
      </c>
      <c r="AF57" s="42">
        <v>93169.000000000233</v>
      </c>
      <c r="AG57" s="42">
        <v>0</v>
      </c>
      <c r="AH57" s="44">
        <v>0</v>
      </c>
    </row>
    <row r="58" spans="1:34" s="4" customFormat="1">
      <c r="A58" s="46">
        <v>3033</v>
      </c>
      <c r="B58" s="55" t="s">
        <v>168</v>
      </c>
      <c r="C58" s="56">
        <v>2.5506999999999999E-3</v>
      </c>
      <c r="D58" s="56">
        <v>3.2195000000000001E-3</v>
      </c>
      <c r="E58" s="64">
        <v>453447.27520000003</v>
      </c>
      <c r="F58" s="42">
        <v>103560</v>
      </c>
      <c r="G58" s="43">
        <v>557007.27520000003</v>
      </c>
      <c r="H58" s="65">
        <v>5642430</v>
      </c>
      <c r="I58" s="42">
        <v>6754974</v>
      </c>
      <c r="J58" s="42">
        <v>4618596</v>
      </c>
      <c r="K58" s="42">
        <v>4639016</v>
      </c>
      <c r="L58" s="44">
        <v>6720012</v>
      </c>
      <c r="M58" s="65">
        <v>318820</v>
      </c>
      <c r="N58" s="42">
        <v>-168089.64734293325</v>
      </c>
      <c r="O58" s="42">
        <v>150730.35265706675</v>
      </c>
      <c r="P58" s="42">
        <v>0</v>
      </c>
      <c r="Q58" s="44">
        <v>150730.35265706675</v>
      </c>
      <c r="R58" s="45">
        <v>112633</v>
      </c>
      <c r="S58" s="65">
        <v>137477</v>
      </c>
      <c r="T58" s="42">
        <v>317160</v>
      </c>
      <c r="U58" s="42">
        <v>423914</v>
      </c>
      <c r="V58" s="42">
        <v>1241884.071732976</v>
      </c>
      <c r="W58" s="44">
        <v>2120435.071732976</v>
      </c>
      <c r="X58" s="65">
        <v>451936</v>
      </c>
      <c r="Y58" s="42">
        <v>374340</v>
      </c>
      <c r="Z58" s="42">
        <v>308793</v>
      </c>
      <c r="AA58" s="42">
        <v>1387910.3818964323</v>
      </c>
      <c r="AB58" s="43">
        <v>2522979.3818964325</v>
      </c>
      <c r="AC58" s="65">
        <v>-38320.76101738913</v>
      </c>
      <c r="AD58" s="42">
        <v>-173482.50647483324</v>
      </c>
      <c r="AE58" s="42">
        <v>-281942.04267123376</v>
      </c>
      <c r="AF58" s="42">
        <v>91201</v>
      </c>
      <c r="AG58" s="42">
        <v>0</v>
      </c>
      <c r="AH58" s="44">
        <v>0</v>
      </c>
    </row>
    <row r="59" spans="1:34" s="4" customFormat="1">
      <c r="A59" s="46">
        <v>3034</v>
      </c>
      <c r="B59" s="55" t="s">
        <v>169</v>
      </c>
      <c r="C59" s="56">
        <v>4.7265000000000002E-4</v>
      </c>
      <c r="D59" s="56">
        <v>4.1955999999999997E-4</v>
      </c>
      <c r="E59" s="64">
        <v>72104.36039999999</v>
      </c>
      <c r="F59" s="42">
        <v>19190</v>
      </c>
      <c r="G59" s="43">
        <v>91294.36039999999</v>
      </c>
      <c r="H59" s="65">
        <v>1045554</v>
      </c>
      <c r="I59" s="42">
        <v>1251711</v>
      </c>
      <c r="J59" s="42">
        <v>855835</v>
      </c>
      <c r="K59" s="42">
        <v>859619</v>
      </c>
      <c r="L59" s="44">
        <v>1245232</v>
      </c>
      <c r="M59" s="65">
        <v>59078</v>
      </c>
      <c r="N59" s="42">
        <v>55948.565044037459</v>
      </c>
      <c r="O59" s="42">
        <v>115026.56504403746</v>
      </c>
      <c r="P59" s="42">
        <v>0</v>
      </c>
      <c r="Q59" s="44">
        <v>115026.56504403746</v>
      </c>
      <c r="R59" s="45">
        <v>20871</v>
      </c>
      <c r="S59" s="65">
        <v>25475</v>
      </c>
      <c r="T59" s="42">
        <v>58770</v>
      </c>
      <c r="U59" s="42">
        <v>78552</v>
      </c>
      <c r="V59" s="42">
        <v>114700.28094804718</v>
      </c>
      <c r="W59" s="44">
        <v>277497.28094804718</v>
      </c>
      <c r="X59" s="65">
        <v>83745</v>
      </c>
      <c r="Y59" s="42">
        <v>69366</v>
      </c>
      <c r="Z59" s="42">
        <v>57220</v>
      </c>
      <c r="AA59" s="42">
        <v>4154.5018524750003</v>
      </c>
      <c r="AB59" s="43">
        <v>214485.50185247499</v>
      </c>
      <c r="AC59" s="65">
        <v>33300.55017567717</v>
      </c>
      <c r="AD59" s="42">
        <v>12942.49285325512</v>
      </c>
      <c r="AE59" s="42">
        <v>-130.26393336010369</v>
      </c>
      <c r="AF59" s="42">
        <v>16899</v>
      </c>
      <c r="AG59" s="42">
        <v>0</v>
      </c>
      <c r="AH59" s="44">
        <v>0</v>
      </c>
    </row>
    <row r="60" spans="1:34" s="4" customFormat="1">
      <c r="A60" s="46">
        <v>3035</v>
      </c>
      <c r="B60" s="55" t="s">
        <v>170</v>
      </c>
      <c r="C60" s="56">
        <v>9.0311000000000005E-4</v>
      </c>
      <c r="D60" s="56">
        <v>8.8847000000000004E-4</v>
      </c>
      <c r="E60" s="64">
        <v>124363.0576</v>
      </c>
      <c r="F60" s="42">
        <v>36667</v>
      </c>
      <c r="G60" s="43">
        <v>161030.0576</v>
      </c>
      <c r="H60" s="65">
        <v>1997779</v>
      </c>
      <c r="I60" s="42">
        <v>2391690</v>
      </c>
      <c r="J60" s="42">
        <v>1635277</v>
      </c>
      <c r="K60" s="42">
        <v>1642507</v>
      </c>
      <c r="L60" s="44">
        <v>2379312</v>
      </c>
      <c r="M60" s="65">
        <v>112882</v>
      </c>
      <c r="N60" s="42">
        <v>-354670.29862806847</v>
      </c>
      <c r="O60" s="42">
        <v>-241788.29862806847</v>
      </c>
      <c r="P60" s="42">
        <v>0</v>
      </c>
      <c r="Q60" s="44">
        <v>-241788.29862806847</v>
      </c>
      <c r="R60" s="45">
        <v>39879</v>
      </c>
      <c r="S60" s="65">
        <v>48676</v>
      </c>
      <c r="T60" s="42">
        <v>112295</v>
      </c>
      <c r="U60" s="42">
        <v>150093</v>
      </c>
      <c r="V60" s="42">
        <v>22685.681235650347</v>
      </c>
      <c r="W60" s="44">
        <v>333749.68123565032</v>
      </c>
      <c r="X60" s="65">
        <v>160014</v>
      </c>
      <c r="Y60" s="42">
        <v>132540</v>
      </c>
      <c r="Z60" s="42">
        <v>109332</v>
      </c>
      <c r="AA60" s="42">
        <v>355187.54863402579</v>
      </c>
      <c r="AB60" s="43">
        <v>757073.54863402573</v>
      </c>
      <c r="AC60" s="65">
        <v>-323807.79232475837</v>
      </c>
      <c r="AD60" s="42">
        <v>-103542.93562430813</v>
      </c>
      <c r="AE60" s="42">
        <v>-28266.139449308954</v>
      </c>
      <c r="AF60" s="42">
        <v>32293.000000000058</v>
      </c>
      <c r="AG60" s="42">
        <v>0</v>
      </c>
      <c r="AH60" s="44">
        <v>0</v>
      </c>
    </row>
    <row r="61" spans="1:34" s="4" customFormat="1">
      <c r="A61" s="46">
        <v>3036</v>
      </c>
      <c r="B61" s="55" t="s">
        <v>171</v>
      </c>
      <c r="C61" s="56">
        <v>1.6690800000000001E-3</v>
      </c>
      <c r="D61" s="56">
        <v>1.59783E-3</v>
      </c>
      <c r="E61" s="64">
        <v>211041.96480000002</v>
      </c>
      <c r="F61" s="42">
        <v>67766</v>
      </c>
      <c r="G61" s="43">
        <v>278807.96480000002</v>
      </c>
      <c r="H61" s="65">
        <v>3692189</v>
      </c>
      <c r="I61" s="42">
        <v>4420195</v>
      </c>
      <c r="J61" s="42">
        <v>3022232</v>
      </c>
      <c r="K61" s="42">
        <v>3035594</v>
      </c>
      <c r="L61" s="44">
        <v>4397318</v>
      </c>
      <c r="M61" s="65">
        <v>208623</v>
      </c>
      <c r="N61" s="42">
        <v>207110.07110272304</v>
      </c>
      <c r="O61" s="42">
        <v>415733.07110272301</v>
      </c>
      <c r="P61" s="42">
        <v>0</v>
      </c>
      <c r="Q61" s="44">
        <v>415733.07110272301</v>
      </c>
      <c r="R61" s="45">
        <v>73703</v>
      </c>
      <c r="S61" s="65">
        <v>89959</v>
      </c>
      <c r="T61" s="42">
        <v>207537</v>
      </c>
      <c r="U61" s="42">
        <v>277393</v>
      </c>
      <c r="V61" s="42">
        <v>221729.32536179188</v>
      </c>
      <c r="W61" s="44">
        <v>796618.32536179188</v>
      </c>
      <c r="X61" s="65">
        <v>295730</v>
      </c>
      <c r="Y61" s="42">
        <v>244954</v>
      </c>
      <c r="Z61" s="42">
        <v>202062</v>
      </c>
      <c r="AA61" s="42">
        <v>0</v>
      </c>
      <c r="AB61" s="43">
        <v>742746</v>
      </c>
      <c r="AC61" s="65">
        <v>86719.201798469992</v>
      </c>
      <c r="AD61" s="42">
        <v>-51270.749207618835</v>
      </c>
      <c r="AE61" s="42">
        <v>-41253.127229059261</v>
      </c>
      <c r="AF61" s="42">
        <v>59676.999999999985</v>
      </c>
      <c r="AG61" s="42">
        <v>0</v>
      </c>
      <c r="AH61" s="44">
        <v>0</v>
      </c>
    </row>
    <row r="62" spans="1:34" s="4" customFormat="1">
      <c r="A62" s="46">
        <v>3037</v>
      </c>
      <c r="B62" s="55" t="s">
        <v>172</v>
      </c>
      <c r="C62" s="56">
        <v>3.8995000000000002E-4</v>
      </c>
      <c r="D62" s="56">
        <v>3.4989999999999999E-4</v>
      </c>
      <c r="E62" s="64">
        <v>46543.204799999992</v>
      </c>
      <c r="F62" s="42">
        <v>15832</v>
      </c>
      <c r="G62" s="43">
        <v>62375.204799999992</v>
      </c>
      <c r="H62" s="65">
        <v>862612</v>
      </c>
      <c r="I62" s="42">
        <v>1032698</v>
      </c>
      <c r="J62" s="42">
        <v>706089</v>
      </c>
      <c r="K62" s="42">
        <v>709211</v>
      </c>
      <c r="L62" s="44">
        <v>1027353</v>
      </c>
      <c r="M62" s="65">
        <v>48741</v>
      </c>
      <c r="N62" s="42">
        <v>-6837.8714535637882</v>
      </c>
      <c r="O62" s="42">
        <v>41903.128546436215</v>
      </c>
      <c r="P62" s="42">
        <v>0</v>
      </c>
      <c r="Q62" s="44">
        <v>41903.128546436215</v>
      </c>
      <c r="R62" s="45">
        <v>17219</v>
      </c>
      <c r="S62" s="65">
        <v>21017</v>
      </c>
      <c r="T62" s="42">
        <v>48487</v>
      </c>
      <c r="U62" s="42">
        <v>64808</v>
      </c>
      <c r="V62" s="42">
        <v>61395.128087550605</v>
      </c>
      <c r="W62" s="44">
        <v>195707.12808755061</v>
      </c>
      <c r="X62" s="65">
        <v>69092</v>
      </c>
      <c r="Y62" s="42">
        <v>57229</v>
      </c>
      <c r="Z62" s="42">
        <v>47208</v>
      </c>
      <c r="AA62" s="42">
        <v>27237.744554250534</v>
      </c>
      <c r="AB62" s="43">
        <v>200766.74455425053</v>
      </c>
      <c r="AC62" s="65">
        <v>-11896.331097912871</v>
      </c>
      <c r="AD62" s="42">
        <v>-4205.537974738807</v>
      </c>
      <c r="AE62" s="42">
        <v>-2899.7473940482523</v>
      </c>
      <c r="AF62" s="42">
        <v>13942.000000000007</v>
      </c>
      <c r="AG62" s="42">
        <v>0</v>
      </c>
      <c r="AH62" s="44">
        <v>0</v>
      </c>
    </row>
    <row r="63" spans="1:34" s="4" customFormat="1">
      <c r="A63" s="46">
        <v>3038</v>
      </c>
      <c r="B63" s="55" t="s">
        <v>173</v>
      </c>
      <c r="C63" s="56">
        <v>1.3067E-3</v>
      </c>
      <c r="D63" s="56">
        <v>1.2849599999999999E-3</v>
      </c>
      <c r="E63" s="64">
        <v>176251.4264</v>
      </c>
      <c r="F63" s="42">
        <v>53053</v>
      </c>
      <c r="G63" s="43">
        <v>229304.4264</v>
      </c>
      <c r="H63" s="65">
        <v>2890565</v>
      </c>
      <c r="I63" s="42">
        <v>3460511</v>
      </c>
      <c r="J63" s="42">
        <v>2366064</v>
      </c>
      <c r="K63" s="42">
        <v>2376525</v>
      </c>
      <c r="L63" s="44">
        <v>3442600</v>
      </c>
      <c r="M63" s="65">
        <v>163328</v>
      </c>
      <c r="N63" s="42">
        <v>-233431.35487286621</v>
      </c>
      <c r="O63" s="42">
        <v>-70103.354872866214</v>
      </c>
      <c r="P63" s="42">
        <v>0</v>
      </c>
      <c r="Q63" s="44">
        <v>-70103.354872866214</v>
      </c>
      <c r="R63" s="45">
        <v>57701</v>
      </c>
      <c r="S63" s="65">
        <v>70428</v>
      </c>
      <c r="T63" s="42">
        <v>162478</v>
      </c>
      <c r="U63" s="42">
        <v>217167</v>
      </c>
      <c r="V63" s="42">
        <v>62533.334849018574</v>
      </c>
      <c r="W63" s="44">
        <v>512606.3348490186</v>
      </c>
      <c r="X63" s="65">
        <v>231523</v>
      </c>
      <c r="Y63" s="42">
        <v>191771</v>
      </c>
      <c r="Z63" s="42">
        <v>158192</v>
      </c>
      <c r="AA63" s="42">
        <v>134727.87622851375</v>
      </c>
      <c r="AB63" s="43">
        <v>716213.87622851378</v>
      </c>
      <c r="AC63" s="65">
        <v>-145369.15000734531</v>
      </c>
      <c r="AD63" s="42">
        <v>-63758.606362784572</v>
      </c>
      <c r="AE63" s="42">
        <v>-41200.785009365318</v>
      </c>
      <c r="AF63" s="42">
        <v>46721</v>
      </c>
      <c r="AG63" s="42">
        <v>0</v>
      </c>
      <c r="AH63" s="44">
        <v>0</v>
      </c>
    </row>
    <row r="64" spans="1:34" s="4" customFormat="1">
      <c r="A64" s="46">
        <v>3039</v>
      </c>
      <c r="B64" s="55" t="s">
        <v>174</v>
      </c>
      <c r="C64" s="56">
        <v>7.5270999999999997E-4</v>
      </c>
      <c r="D64" s="56">
        <v>6.6655999999999996E-4</v>
      </c>
      <c r="E64" s="64">
        <v>92821.815999999992</v>
      </c>
      <c r="F64" s="42">
        <v>30561</v>
      </c>
      <c r="G64" s="43">
        <v>123382.81599999999</v>
      </c>
      <c r="H64" s="65">
        <v>1665078</v>
      </c>
      <c r="I64" s="42">
        <v>1993389</v>
      </c>
      <c r="J64" s="42">
        <v>1362945</v>
      </c>
      <c r="K64" s="42">
        <v>1368971</v>
      </c>
      <c r="L64" s="44">
        <v>1983071</v>
      </c>
      <c r="M64" s="65">
        <v>94083</v>
      </c>
      <c r="N64" s="42">
        <v>-51836.884045152867</v>
      </c>
      <c r="O64" s="42">
        <v>42246.115954847133</v>
      </c>
      <c r="P64" s="42">
        <v>0</v>
      </c>
      <c r="Q64" s="44">
        <v>42246.115954847133</v>
      </c>
      <c r="R64" s="45">
        <v>33238</v>
      </c>
      <c r="S64" s="65">
        <v>40569</v>
      </c>
      <c r="T64" s="42">
        <v>93594</v>
      </c>
      <c r="U64" s="42">
        <v>125097</v>
      </c>
      <c r="V64" s="42">
        <v>135482.60311145755</v>
      </c>
      <c r="W64" s="44">
        <v>394742.60311145755</v>
      </c>
      <c r="X64" s="65">
        <v>133366</v>
      </c>
      <c r="Y64" s="42">
        <v>110467</v>
      </c>
      <c r="Z64" s="42">
        <v>91125</v>
      </c>
      <c r="AA64" s="42">
        <v>120162.36251279131</v>
      </c>
      <c r="AB64" s="43">
        <v>455120.3625127913</v>
      </c>
      <c r="AC64" s="65">
        <v>-65356.909268204327</v>
      </c>
      <c r="AD64" s="42">
        <v>-19397.139218802102</v>
      </c>
      <c r="AE64" s="42">
        <v>-2536.7109143273265</v>
      </c>
      <c r="AF64" s="42">
        <v>26913</v>
      </c>
      <c r="AG64" s="42">
        <v>0</v>
      </c>
      <c r="AH64" s="44">
        <v>0</v>
      </c>
    </row>
    <row r="65" spans="1:34" s="4" customFormat="1">
      <c r="A65" s="46">
        <v>3040</v>
      </c>
      <c r="B65" s="55" t="s">
        <v>175</v>
      </c>
      <c r="C65" s="56">
        <v>2.7324000000000001E-4</v>
      </c>
      <c r="D65" s="56">
        <v>2.8969E-4</v>
      </c>
      <c r="E65" s="64">
        <v>36914.524799999999</v>
      </c>
      <c r="F65" s="42">
        <v>11094</v>
      </c>
      <c r="G65" s="43">
        <v>48008.524799999999</v>
      </c>
      <c r="H65" s="65">
        <v>604437</v>
      </c>
      <c r="I65" s="42">
        <v>723617</v>
      </c>
      <c r="J65" s="42">
        <v>494760</v>
      </c>
      <c r="K65" s="42">
        <v>496948</v>
      </c>
      <c r="L65" s="44">
        <v>719871</v>
      </c>
      <c r="M65" s="65">
        <v>34153</v>
      </c>
      <c r="N65" s="42">
        <v>-40568.136961530086</v>
      </c>
      <c r="O65" s="42">
        <v>-6415.1369615300864</v>
      </c>
      <c r="P65" s="42">
        <v>0</v>
      </c>
      <c r="Q65" s="44">
        <v>-6415.1369615300864</v>
      </c>
      <c r="R65" s="45">
        <v>12066</v>
      </c>
      <c r="S65" s="65">
        <v>14727</v>
      </c>
      <c r="T65" s="42">
        <v>33975</v>
      </c>
      <c r="U65" s="42">
        <v>45411</v>
      </c>
      <c r="V65" s="42">
        <v>0</v>
      </c>
      <c r="W65" s="44">
        <v>94113</v>
      </c>
      <c r="X65" s="65">
        <v>48413</v>
      </c>
      <c r="Y65" s="42">
        <v>40101</v>
      </c>
      <c r="Z65" s="42">
        <v>33079</v>
      </c>
      <c r="AA65" s="42">
        <v>67494.793634636051</v>
      </c>
      <c r="AB65" s="43">
        <v>189087.79363463604</v>
      </c>
      <c r="AC65" s="65">
        <v>-51246.605798639241</v>
      </c>
      <c r="AD65" s="42">
        <v>-38527.200540930542</v>
      </c>
      <c r="AE65" s="42">
        <v>-14969.987295066276</v>
      </c>
      <c r="AF65" s="42">
        <v>9769.0000000000291</v>
      </c>
      <c r="AG65" s="42">
        <v>0</v>
      </c>
      <c r="AH65" s="44">
        <v>0</v>
      </c>
    </row>
    <row r="66" spans="1:34" s="4" customFormat="1">
      <c r="A66" s="46">
        <v>3042</v>
      </c>
      <c r="B66" s="55" t="s">
        <v>176</v>
      </c>
      <c r="C66" s="56">
        <v>5.2983000000000001E-4</v>
      </c>
      <c r="D66" s="56">
        <v>5.7008999999999998E-4</v>
      </c>
      <c r="E66" s="64">
        <v>74324.357600000003</v>
      </c>
      <c r="F66" s="42">
        <v>21511</v>
      </c>
      <c r="G66" s="43">
        <v>95835.357600000003</v>
      </c>
      <c r="H66" s="65">
        <v>1172042</v>
      </c>
      <c r="I66" s="42">
        <v>1403139</v>
      </c>
      <c r="J66" s="42">
        <v>959372</v>
      </c>
      <c r="K66" s="42">
        <v>963614</v>
      </c>
      <c r="L66" s="44">
        <v>1395877</v>
      </c>
      <c r="M66" s="65">
        <v>66225</v>
      </c>
      <c r="N66" s="42">
        <v>-42982.029734136275</v>
      </c>
      <c r="O66" s="42">
        <v>23242.970265863725</v>
      </c>
      <c r="P66" s="42">
        <v>0</v>
      </c>
      <c r="Q66" s="44">
        <v>23242.970265863725</v>
      </c>
      <c r="R66" s="45">
        <v>23396</v>
      </c>
      <c r="S66" s="65">
        <v>28557</v>
      </c>
      <c r="T66" s="42">
        <v>65880</v>
      </c>
      <c r="U66" s="42">
        <v>88055</v>
      </c>
      <c r="V66" s="42">
        <v>86140.506084756533</v>
      </c>
      <c r="W66" s="44">
        <v>268632.50608475652</v>
      </c>
      <c r="X66" s="65">
        <v>93876</v>
      </c>
      <c r="Y66" s="42">
        <v>77758</v>
      </c>
      <c r="Z66" s="42">
        <v>64142</v>
      </c>
      <c r="AA66" s="42">
        <v>121165.12615226305</v>
      </c>
      <c r="AB66" s="43">
        <v>356941.12615226302</v>
      </c>
      <c r="AC66" s="65">
        <v>-38234.690130754199</v>
      </c>
      <c r="AD66" s="42">
        <v>-37808.663294301514</v>
      </c>
      <c r="AE66" s="42">
        <v>-31210.266642450802</v>
      </c>
      <c r="AF66" s="42">
        <v>18945.000000000015</v>
      </c>
      <c r="AG66" s="42">
        <v>0</v>
      </c>
      <c r="AH66" s="44">
        <v>0</v>
      </c>
    </row>
    <row r="67" spans="1:34" s="4" customFormat="1">
      <c r="A67" s="46">
        <v>3043</v>
      </c>
      <c r="B67" s="55" t="s">
        <v>471</v>
      </c>
      <c r="C67" s="56">
        <v>0</v>
      </c>
      <c r="D67" s="56">
        <v>0</v>
      </c>
      <c r="E67" s="64">
        <v>0</v>
      </c>
      <c r="F67" s="42">
        <v>0</v>
      </c>
      <c r="G67" s="43">
        <v>0</v>
      </c>
      <c r="H67" s="65">
        <v>0</v>
      </c>
      <c r="I67" s="42">
        <v>0</v>
      </c>
      <c r="J67" s="42">
        <v>0</v>
      </c>
      <c r="K67" s="42">
        <v>0</v>
      </c>
      <c r="L67" s="44">
        <v>0</v>
      </c>
      <c r="M67" s="65">
        <v>0</v>
      </c>
      <c r="N67" s="42">
        <v>0</v>
      </c>
      <c r="O67" s="42">
        <v>0</v>
      </c>
      <c r="P67" s="42">
        <v>0</v>
      </c>
      <c r="Q67" s="44">
        <v>0</v>
      </c>
      <c r="R67" s="45">
        <v>0</v>
      </c>
      <c r="S67" s="65">
        <v>0</v>
      </c>
      <c r="T67" s="42">
        <v>0</v>
      </c>
      <c r="U67" s="42">
        <v>0</v>
      </c>
      <c r="V67" s="42">
        <v>0</v>
      </c>
      <c r="W67" s="44">
        <v>0</v>
      </c>
      <c r="X67" s="65">
        <v>0</v>
      </c>
      <c r="Y67" s="42">
        <v>0</v>
      </c>
      <c r="Z67" s="42">
        <v>0</v>
      </c>
      <c r="AA67" s="42">
        <v>0</v>
      </c>
      <c r="AB67" s="43">
        <v>0</v>
      </c>
      <c r="AC67" s="65">
        <v>0</v>
      </c>
      <c r="AD67" s="42">
        <v>0</v>
      </c>
      <c r="AE67" s="42">
        <v>0</v>
      </c>
      <c r="AF67" s="42">
        <v>0</v>
      </c>
      <c r="AG67" s="42">
        <v>0</v>
      </c>
      <c r="AH67" s="44">
        <v>0</v>
      </c>
    </row>
    <row r="68" spans="1:34" s="4" customFormat="1">
      <c r="A68" s="46">
        <v>3044</v>
      </c>
      <c r="B68" s="55" t="s">
        <v>177</v>
      </c>
      <c r="C68" s="56">
        <v>1.0951400000000001E-3</v>
      </c>
      <c r="D68" s="56">
        <v>1.1257299999999999E-3</v>
      </c>
      <c r="E68" s="64">
        <v>149857.6764</v>
      </c>
      <c r="F68" s="42">
        <v>44463</v>
      </c>
      <c r="G68" s="43">
        <v>194320.6764</v>
      </c>
      <c r="H68" s="65">
        <v>2422571</v>
      </c>
      <c r="I68" s="42">
        <v>2900240</v>
      </c>
      <c r="J68" s="42">
        <v>1982989</v>
      </c>
      <c r="K68" s="42">
        <v>1991756</v>
      </c>
      <c r="L68" s="44">
        <v>2885229</v>
      </c>
      <c r="M68" s="65">
        <v>136885</v>
      </c>
      <c r="N68" s="42">
        <v>-25442.887820496981</v>
      </c>
      <c r="O68" s="42">
        <v>111442.11217950302</v>
      </c>
      <c r="P68" s="42">
        <v>0</v>
      </c>
      <c r="Q68" s="44">
        <v>111442.11217950302</v>
      </c>
      <c r="R68" s="45">
        <v>48359</v>
      </c>
      <c r="S68" s="65">
        <v>59025</v>
      </c>
      <c r="T68" s="42">
        <v>136172</v>
      </c>
      <c r="U68" s="42">
        <v>182007</v>
      </c>
      <c r="V68" s="42">
        <v>120986.87717185359</v>
      </c>
      <c r="W68" s="44">
        <v>498190.87717185356</v>
      </c>
      <c r="X68" s="65">
        <v>194038</v>
      </c>
      <c r="Y68" s="42">
        <v>160722</v>
      </c>
      <c r="Z68" s="42">
        <v>132580</v>
      </c>
      <c r="AA68" s="42">
        <v>115870.54562299955</v>
      </c>
      <c r="AB68" s="43">
        <v>603210.54562299955</v>
      </c>
      <c r="AC68" s="65">
        <v>-38953.011609067144</v>
      </c>
      <c r="AD68" s="42">
        <v>-56177.572395240728</v>
      </c>
      <c r="AE68" s="42">
        <v>-49046.084446838089</v>
      </c>
      <c r="AF68" s="42">
        <v>39157</v>
      </c>
      <c r="AG68" s="42">
        <v>0</v>
      </c>
      <c r="AH68" s="44">
        <v>0</v>
      </c>
    </row>
    <row r="69" spans="1:34" s="4" customFormat="1">
      <c r="A69" s="46">
        <v>3045</v>
      </c>
      <c r="B69" s="55" t="s">
        <v>178</v>
      </c>
      <c r="C69" s="56">
        <v>1.0841799999999999E-3</v>
      </c>
      <c r="D69" s="56">
        <v>8.8922000000000003E-4</v>
      </c>
      <c r="E69" s="64">
        <v>122969.63279999999</v>
      </c>
      <c r="F69" s="42">
        <v>44018</v>
      </c>
      <c r="G69" s="43">
        <v>166987.63279999999</v>
      </c>
      <c r="H69" s="65">
        <v>2398326</v>
      </c>
      <c r="I69" s="42">
        <v>2871215</v>
      </c>
      <c r="J69" s="42">
        <v>1963143</v>
      </c>
      <c r="K69" s="42">
        <v>1971823</v>
      </c>
      <c r="L69" s="44">
        <v>2856354</v>
      </c>
      <c r="M69" s="65">
        <v>135515</v>
      </c>
      <c r="N69" s="42">
        <v>-22012.034546373638</v>
      </c>
      <c r="O69" s="42">
        <v>113502.96545362636</v>
      </c>
      <c r="P69" s="42">
        <v>0</v>
      </c>
      <c r="Q69" s="44">
        <v>113502.96545362636</v>
      </c>
      <c r="R69" s="45">
        <v>47875</v>
      </c>
      <c r="S69" s="65">
        <v>58435</v>
      </c>
      <c r="T69" s="42">
        <v>134809</v>
      </c>
      <c r="U69" s="42">
        <v>180186</v>
      </c>
      <c r="V69" s="42">
        <v>324720.72916156449</v>
      </c>
      <c r="W69" s="44">
        <v>698150.72916156449</v>
      </c>
      <c r="X69" s="65">
        <v>192096</v>
      </c>
      <c r="Y69" s="42">
        <v>159114</v>
      </c>
      <c r="Z69" s="42">
        <v>131253</v>
      </c>
      <c r="AA69" s="42">
        <v>186943.39392113086</v>
      </c>
      <c r="AB69" s="43">
        <v>669406.3939211308</v>
      </c>
      <c r="AC69" s="65">
        <v>-58698.32666451871</v>
      </c>
      <c r="AD69" s="42">
        <v>32228.001912868436</v>
      </c>
      <c r="AE69" s="42">
        <v>16448.659992083922</v>
      </c>
      <c r="AF69" s="42">
        <v>38766.000000000044</v>
      </c>
      <c r="AG69" s="42">
        <v>0</v>
      </c>
      <c r="AH69" s="44">
        <v>0</v>
      </c>
    </row>
    <row r="70" spans="1:34" s="4" customFormat="1">
      <c r="A70" s="46">
        <v>3047</v>
      </c>
      <c r="B70" s="55" t="s">
        <v>179</v>
      </c>
      <c r="C70" s="56">
        <v>9.3181999999999998E-4</v>
      </c>
      <c r="D70" s="56">
        <v>9.3134000000000001E-4</v>
      </c>
      <c r="E70" s="64">
        <v>128771.46679999999</v>
      </c>
      <c r="F70" s="42">
        <v>37833</v>
      </c>
      <c r="G70" s="43">
        <v>166604.46679999999</v>
      </c>
      <c r="H70" s="65">
        <v>2061289</v>
      </c>
      <c r="I70" s="42">
        <v>2467723</v>
      </c>
      <c r="J70" s="42">
        <v>1687263</v>
      </c>
      <c r="K70" s="42">
        <v>1694722</v>
      </c>
      <c r="L70" s="44">
        <v>2454950</v>
      </c>
      <c r="M70" s="65">
        <v>116471</v>
      </c>
      <c r="N70" s="42">
        <v>-116693.53609953534</v>
      </c>
      <c r="O70" s="42">
        <v>-222.53609953534033</v>
      </c>
      <c r="P70" s="42">
        <v>0</v>
      </c>
      <c r="Q70" s="44">
        <v>-222.53609953534033</v>
      </c>
      <c r="R70" s="45">
        <v>41147</v>
      </c>
      <c r="S70" s="65">
        <v>50223</v>
      </c>
      <c r="T70" s="42">
        <v>115865</v>
      </c>
      <c r="U70" s="42">
        <v>154864</v>
      </c>
      <c r="V70" s="42">
        <v>51679.842803957443</v>
      </c>
      <c r="W70" s="44">
        <v>372631.84280395746</v>
      </c>
      <c r="X70" s="65">
        <v>165101</v>
      </c>
      <c r="Y70" s="42">
        <v>136754</v>
      </c>
      <c r="Z70" s="42">
        <v>112808</v>
      </c>
      <c r="AA70" s="42">
        <v>84952.639268048661</v>
      </c>
      <c r="AB70" s="43">
        <v>499615.63926804869</v>
      </c>
      <c r="AC70" s="65">
        <v>-81995.898422360915</v>
      </c>
      <c r="AD70" s="42">
        <v>-44767.405710768187</v>
      </c>
      <c r="AE70" s="42">
        <v>-33537.492330962101</v>
      </c>
      <c r="AF70" s="42">
        <v>33317</v>
      </c>
      <c r="AG70" s="42">
        <v>0</v>
      </c>
      <c r="AH70" s="44">
        <v>0</v>
      </c>
    </row>
    <row r="71" spans="1:34" s="4" customFormat="1">
      <c r="A71" s="46">
        <v>3048</v>
      </c>
      <c r="B71" s="55" t="s">
        <v>180</v>
      </c>
      <c r="C71" s="56">
        <v>6.8327000000000004E-4</v>
      </c>
      <c r="D71" s="56">
        <v>6.2522000000000001E-4</v>
      </c>
      <c r="E71" s="64">
        <v>83544.828399999999</v>
      </c>
      <c r="F71" s="42">
        <v>27741</v>
      </c>
      <c r="G71" s="43">
        <v>111285.8284</v>
      </c>
      <c r="H71" s="65">
        <v>1511469</v>
      </c>
      <c r="I71" s="42">
        <v>1809492</v>
      </c>
      <c r="J71" s="42">
        <v>1237209</v>
      </c>
      <c r="K71" s="42">
        <v>1242679</v>
      </c>
      <c r="L71" s="44">
        <v>1800127</v>
      </c>
      <c r="M71" s="65">
        <v>85404</v>
      </c>
      <c r="N71" s="42">
        <v>-37812.755381610325</v>
      </c>
      <c r="O71" s="42">
        <v>47591.244618389675</v>
      </c>
      <c r="P71" s="42">
        <v>0</v>
      </c>
      <c r="Q71" s="44">
        <v>47591.244618389675</v>
      </c>
      <c r="R71" s="45">
        <v>30172</v>
      </c>
      <c r="S71" s="65">
        <v>36827</v>
      </c>
      <c r="T71" s="42">
        <v>84959</v>
      </c>
      <c r="U71" s="42">
        <v>113556</v>
      </c>
      <c r="V71" s="42">
        <v>88614.582409697134</v>
      </c>
      <c r="W71" s="44">
        <v>323956.58240969712</v>
      </c>
      <c r="X71" s="65">
        <v>121063</v>
      </c>
      <c r="Y71" s="42">
        <v>100276</v>
      </c>
      <c r="Z71" s="42">
        <v>82718</v>
      </c>
      <c r="AA71" s="42">
        <v>65693.558914526642</v>
      </c>
      <c r="AB71" s="43">
        <v>369750.55891452666</v>
      </c>
      <c r="AC71" s="65">
        <v>-44757.871745723896</v>
      </c>
      <c r="AD71" s="42">
        <v>-16965.78355429689</v>
      </c>
      <c r="AE71" s="42">
        <v>-8500.3212048087153</v>
      </c>
      <c r="AF71" s="42">
        <v>24430</v>
      </c>
      <c r="AG71" s="42">
        <v>0</v>
      </c>
      <c r="AH71" s="44">
        <v>0</v>
      </c>
    </row>
    <row r="72" spans="1:34" s="4" customFormat="1">
      <c r="A72" s="46">
        <v>3049</v>
      </c>
      <c r="B72" s="55" t="s">
        <v>181</v>
      </c>
      <c r="C72" s="56">
        <v>1.36422E-3</v>
      </c>
      <c r="D72" s="56">
        <v>1.4427400000000001E-3</v>
      </c>
      <c r="E72" s="64">
        <v>197071.0392</v>
      </c>
      <c r="F72" s="42">
        <v>55388</v>
      </c>
      <c r="G72" s="43">
        <v>252459.0392</v>
      </c>
      <c r="H72" s="65">
        <v>3017805</v>
      </c>
      <c r="I72" s="42">
        <v>3612840</v>
      </c>
      <c r="J72" s="42">
        <v>2470217</v>
      </c>
      <c r="K72" s="42">
        <v>2481138</v>
      </c>
      <c r="L72" s="44">
        <v>3594141</v>
      </c>
      <c r="M72" s="65">
        <v>170518</v>
      </c>
      <c r="N72" s="42">
        <v>-152508.61050484021</v>
      </c>
      <c r="O72" s="42">
        <v>18009.38949515979</v>
      </c>
      <c r="P72" s="42">
        <v>0</v>
      </c>
      <c r="Q72" s="44">
        <v>18009.38949515979</v>
      </c>
      <c r="R72" s="45">
        <v>60241</v>
      </c>
      <c r="S72" s="65">
        <v>73528</v>
      </c>
      <c r="T72" s="42">
        <v>169630</v>
      </c>
      <c r="U72" s="42">
        <v>226727</v>
      </c>
      <c r="V72" s="42">
        <v>199995.84622365638</v>
      </c>
      <c r="W72" s="44">
        <v>669880.84622365632</v>
      </c>
      <c r="X72" s="65">
        <v>241714</v>
      </c>
      <c r="Y72" s="42">
        <v>200212</v>
      </c>
      <c r="Z72" s="42">
        <v>165155</v>
      </c>
      <c r="AA72" s="42">
        <v>289500.29466710775</v>
      </c>
      <c r="AB72" s="43">
        <v>896581.29466710775</v>
      </c>
      <c r="AC72" s="65">
        <v>-128921.37318300537</v>
      </c>
      <c r="AD72" s="42">
        <v>-74544.422389762956</v>
      </c>
      <c r="AE72" s="42">
        <v>-72013.652870683058</v>
      </c>
      <c r="AF72" s="42">
        <v>48778.999999999942</v>
      </c>
      <c r="AG72" s="42">
        <v>0</v>
      </c>
      <c r="AH72" s="44">
        <v>0</v>
      </c>
    </row>
    <row r="73" spans="1:34" s="4" customFormat="1">
      <c r="A73" s="46">
        <v>3050</v>
      </c>
      <c r="B73" s="55" t="s">
        <v>182</v>
      </c>
      <c r="C73" s="56">
        <v>7.7433999999999999E-4</v>
      </c>
      <c r="D73" s="56">
        <v>7.7475000000000005E-4</v>
      </c>
      <c r="E73" s="64">
        <v>102015.6244</v>
      </c>
      <c r="F73" s="42">
        <v>31439</v>
      </c>
      <c r="G73" s="43">
        <v>133454.6244</v>
      </c>
      <c r="H73" s="65">
        <v>1712926</v>
      </c>
      <c r="I73" s="42">
        <v>2050671</v>
      </c>
      <c r="J73" s="42">
        <v>1402111</v>
      </c>
      <c r="K73" s="42">
        <v>1408310</v>
      </c>
      <c r="L73" s="44">
        <v>2040057</v>
      </c>
      <c r="M73" s="65">
        <v>96787</v>
      </c>
      <c r="N73" s="42">
        <v>-29868.866914832983</v>
      </c>
      <c r="O73" s="42">
        <v>66918.133085167021</v>
      </c>
      <c r="P73" s="42">
        <v>0</v>
      </c>
      <c r="Q73" s="44">
        <v>66918.133085167021</v>
      </c>
      <c r="R73" s="45">
        <v>34193</v>
      </c>
      <c r="S73" s="65">
        <v>41735</v>
      </c>
      <c r="T73" s="42">
        <v>96283</v>
      </c>
      <c r="U73" s="42">
        <v>128692</v>
      </c>
      <c r="V73" s="42">
        <v>21046.91465788833</v>
      </c>
      <c r="W73" s="44">
        <v>287756.91465788835</v>
      </c>
      <c r="X73" s="65">
        <v>137199</v>
      </c>
      <c r="Y73" s="42">
        <v>113642</v>
      </c>
      <c r="Z73" s="42">
        <v>93743</v>
      </c>
      <c r="AA73" s="42">
        <v>86182.162198959297</v>
      </c>
      <c r="AB73" s="43">
        <v>430766.16219895927</v>
      </c>
      <c r="AC73" s="65">
        <v>-65111.436810100953</v>
      </c>
      <c r="AD73" s="42">
        <v>-76830.320321684878</v>
      </c>
      <c r="AE73" s="42">
        <v>-28753.490409285132</v>
      </c>
      <c r="AF73" s="42">
        <v>27686.000000000029</v>
      </c>
      <c r="AG73" s="42">
        <v>0</v>
      </c>
      <c r="AH73" s="44">
        <v>0</v>
      </c>
    </row>
    <row r="74" spans="1:34" s="4" customFormat="1">
      <c r="A74" s="46">
        <v>3051</v>
      </c>
      <c r="B74" s="55" t="s">
        <v>183</v>
      </c>
      <c r="C74" s="56">
        <v>1.39635E-3</v>
      </c>
      <c r="D74" s="56">
        <v>1.43451E-3</v>
      </c>
      <c r="E74" s="64">
        <v>194076.06159999999</v>
      </c>
      <c r="F74" s="42">
        <v>56693</v>
      </c>
      <c r="G74" s="43">
        <v>250769.06159999999</v>
      </c>
      <c r="H74" s="65">
        <v>3088880</v>
      </c>
      <c r="I74" s="42">
        <v>3697929</v>
      </c>
      <c r="J74" s="42">
        <v>2528395</v>
      </c>
      <c r="K74" s="42">
        <v>2539573</v>
      </c>
      <c r="L74" s="44">
        <v>3678790</v>
      </c>
      <c r="M74" s="65">
        <v>174534</v>
      </c>
      <c r="N74" s="42">
        <v>-53871.661542570757</v>
      </c>
      <c r="O74" s="42">
        <v>120662.33845742924</v>
      </c>
      <c r="P74" s="42">
        <v>0</v>
      </c>
      <c r="Q74" s="44">
        <v>120662.33845742924</v>
      </c>
      <c r="R74" s="45">
        <v>61660</v>
      </c>
      <c r="S74" s="65">
        <v>75260</v>
      </c>
      <c r="T74" s="42">
        <v>173625</v>
      </c>
      <c r="U74" s="42">
        <v>232067</v>
      </c>
      <c r="V74" s="42">
        <v>189525.52771249256</v>
      </c>
      <c r="W74" s="44">
        <v>670477.52771249251</v>
      </c>
      <c r="X74" s="65">
        <v>247407</v>
      </c>
      <c r="Y74" s="42">
        <v>204928</v>
      </c>
      <c r="Z74" s="42">
        <v>169045</v>
      </c>
      <c r="AA74" s="42">
        <v>187242.00664218247</v>
      </c>
      <c r="AB74" s="43">
        <v>808622.00664218247</v>
      </c>
      <c r="AC74" s="65">
        <v>-71464.263544196219</v>
      </c>
      <c r="AD74" s="42">
        <v>-54710.789250749862</v>
      </c>
      <c r="AE74" s="42">
        <v>-61896.42613474383</v>
      </c>
      <c r="AF74" s="42">
        <v>49927</v>
      </c>
      <c r="AG74" s="42">
        <v>0</v>
      </c>
      <c r="AH74" s="44">
        <v>0</v>
      </c>
    </row>
    <row r="75" spans="1:34" s="4" customFormat="1">
      <c r="A75" s="46">
        <v>3052</v>
      </c>
      <c r="B75" s="55" t="s">
        <v>184</v>
      </c>
      <c r="C75" s="56">
        <v>2.6671000000000003E-4</v>
      </c>
      <c r="D75" s="56">
        <v>1.8039E-4</v>
      </c>
      <c r="E75" s="64">
        <v>25670.488799999999</v>
      </c>
      <c r="F75" s="42">
        <v>10829</v>
      </c>
      <c r="G75" s="43">
        <v>36499.488799999999</v>
      </c>
      <c r="H75" s="65">
        <v>589992</v>
      </c>
      <c r="I75" s="42">
        <v>706323</v>
      </c>
      <c r="J75" s="42">
        <v>482936</v>
      </c>
      <c r="K75" s="42">
        <v>485072</v>
      </c>
      <c r="L75" s="44">
        <v>702668</v>
      </c>
      <c r="M75" s="65">
        <v>33337</v>
      </c>
      <c r="N75" s="42">
        <v>4404.6800225727438</v>
      </c>
      <c r="O75" s="42">
        <v>37741.680022572742</v>
      </c>
      <c r="P75" s="42">
        <v>0</v>
      </c>
      <c r="Q75" s="44">
        <v>37741.680022572742</v>
      </c>
      <c r="R75" s="45">
        <v>11777</v>
      </c>
      <c r="S75" s="65">
        <v>14375</v>
      </c>
      <c r="T75" s="42">
        <v>33163</v>
      </c>
      <c r="U75" s="42">
        <v>44326</v>
      </c>
      <c r="V75" s="42">
        <v>140155.2819889042</v>
      </c>
      <c r="W75" s="44">
        <v>232019.2819889042</v>
      </c>
      <c r="X75" s="65">
        <v>47256</v>
      </c>
      <c r="Y75" s="42">
        <v>39142</v>
      </c>
      <c r="Z75" s="42">
        <v>32288</v>
      </c>
      <c r="AA75" s="42">
        <v>66047.927865210761</v>
      </c>
      <c r="AB75" s="43">
        <v>184733.92786521075</v>
      </c>
      <c r="AC75" s="65">
        <v>1337.1600345709485</v>
      </c>
      <c r="AD75" s="42">
        <v>21327.608544424933</v>
      </c>
      <c r="AE75" s="42">
        <v>15083.585544697558</v>
      </c>
      <c r="AF75" s="42">
        <v>9537.0000000000146</v>
      </c>
      <c r="AG75" s="42">
        <v>0</v>
      </c>
      <c r="AH75" s="44">
        <v>0</v>
      </c>
    </row>
    <row r="76" spans="1:34" s="4" customFormat="1">
      <c r="A76" s="46">
        <v>3053</v>
      </c>
      <c r="B76" s="55" t="s">
        <v>185</v>
      </c>
      <c r="C76" s="56">
        <v>9.1284999999999999E-4</v>
      </c>
      <c r="D76" s="56">
        <v>7.9451000000000001E-4</v>
      </c>
      <c r="E76" s="64">
        <v>103664.46</v>
      </c>
      <c r="F76" s="42">
        <v>37062</v>
      </c>
      <c r="G76" s="43">
        <v>140726.46000000002</v>
      </c>
      <c r="H76" s="65">
        <v>2019325</v>
      </c>
      <c r="I76" s="42">
        <v>2417485</v>
      </c>
      <c r="J76" s="42">
        <v>1652913</v>
      </c>
      <c r="K76" s="42">
        <v>1660221</v>
      </c>
      <c r="L76" s="44">
        <v>2404972</v>
      </c>
      <c r="M76" s="65">
        <v>114100</v>
      </c>
      <c r="N76" s="42">
        <v>43713.538869642245</v>
      </c>
      <c r="O76" s="42">
        <v>157813.53886964225</v>
      </c>
      <c r="P76" s="42">
        <v>0</v>
      </c>
      <c r="Q76" s="44">
        <v>157813.53886964225</v>
      </c>
      <c r="R76" s="45">
        <v>40309</v>
      </c>
      <c r="S76" s="65">
        <v>49200</v>
      </c>
      <c r="T76" s="42">
        <v>113506</v>
      </c>
      <c r="U76" s="42">
        <v>151711</v>
      </c>
      <c r="V76" s="42">
        <v>198728.6631929818</v>
      </c>
      <c r="W76" s="44">
        <v>513145.6631929818</v>
      </c>
      <c r="X76" s="65">
        <v>161740</v>
      </c>
      <c r="Y76" s="42">
        <v>133970</v>
      </c>
      <c r="Z76" s="42">
        <v>110512</v>
      </c>
      <c r="AA76" s="42">
        <v>137725.21367062026</v>
      </c>
      <c r="AB76" s="43">
        <v>543947.21367062023</v>
      </c>
      <c r="AC76" s="65">
        <v>-32450.636156348854</v>
      </c>
      <c r="AD76" s="42">
        <v>-30972.978131377153</v>
      </c>
      <c r="AE76" s="42">
        <v>-15.936189912452392</v>
      </c>
      <c r="AF76" s="42">
        <v>32638.000000000029</v>
      </c>
      <c r="AG76" s="42">
        <v>0</v>
      </c>
      <c r="AH76" s="44">
        <v>0</v>
      </c>
    </row>
    <row r="77" spans="1:34" s="4" customFormat="1">
      <c r="A77" s="46">
        <v>3054</v>
      </c>
      <c r="B77" s="55" t="s">
        <v>186</v>
      </c>
      <c r="C77" s="56">
        <v>1.3500400000000001E-3</v>
      </c>
      <c r="D77" s="56">
        <v>1.2252000000000001E-3</v>
      </c>
      <c r="E77" s="64">
        <v>165642.4448</v>
      </c>
      <c r="F77" s="42">
        <v>54813</v>
      </c>
      <c r="G77" s="43">
        <v>220455.4448</v>
      </c>
      <c r="H77" s="65">
        <v>2986437</v>
      </c>
      <c r="I77" s="42">
        <v>3575287</v>
      </c>
      <c r="J77" s="42">
        <v>2444541</v>
      </c>
      <c r="K77" s="42">
        <v>2455348</v>
      </c>
      <c r="L77" s="44">
        <v>3556783</v>
      </c>
      <c r="M77" s="65">
        <v>168746</v>
      </c>
      <c r="N77" s="42">
        <v>-29898.76357243388</v>
      </c>
      <c r="O77" s="42">
        <v>138847.23642756612</v>
      </c>
      <c r="P77" s="42">
        <v>0</v>
      </c>
      <c r="Q77" s="44">
        <v>138847.23642756612</v>
      </c>
      <c r="R77" s="45">
        <v>59615</v>
      </c>
      <c r="S77" s="65">
        <v>72764</v>
      </c>
      <c r="T77" s="42">
        <v>167867</v>
      </c>
      <c r="U77" s="42">
        <v>224370</v>
      </c>
      <c r="V77" s="42">
        <v>267718.04381148797</v>
      </c>
      <c r="W77" s="44">
        <v>732719.04381148797</v>
      </c>
      <c r="X77" s="65">
        <v>239202</v>
      </c>
      <c r="Y77" s="42">
        <v>198131</v>
      </c>
      <c r="Z77" s="42">
        <v>163439</v>
      </c>
      <c r="AA77" s="42">
        <v>144585.64878087997</v>
      </c>
      <c r="AB77" s="43">
        <v>745357.64878088003</v>
      </c>
      <c r="AC77" s="65">
        <v>-60701.643453131459</v>
      </c>
      <c r="AD77" s="42">
        <v>13442.444835071059</v>
      </c>
      <c r="AE77" s="42">
        <v>-13649.406351331636</v>
      </c>
      <c r="AF77" s="42">
        <v>48269.999999999971</v>
      </c>
      <c r="AG77" s="42">
        <v>0</v>
      </c>
      <c r="AH77" s="44">
        <v>0</v>
      </c>
    </row>
    <row r="78" spans="1:34" s="4" customFormat="1">
      <c r="A78" s="46">
        <v>3055</v>
      </c>
      <c r="B78" s="55" t="s">
        <v>187</v>
      </c>
      <c r="C78" s="56">
        <v>2.3347999999999999E-4</v>
      </c>
      <c r="D78" s="56">
        <v>2.7742000000000001E-4</v>
      </c>
      <c r="E78" s="64">
        <v>36980.5072</v>
      </c>
      <c r="F78" s="42">
        <v>9479</v>
      </c>
      <c r="G78" s="43">
        <v>46459.5072</v>
      </c>
      <c r="H78" s="65">
        <v>516484</v>
      </c>
      <c r="I78" s="42">
        <v>618321</v>
      </c>
      <c r="J78" s="42">
        <v>422766</v>
      </c>
      <c r="K78" s="42">
        <v>424635</v>
      </c>
      <c r="L78" s="44">
        <v>615121</v>
      </c>
      <c r="M78" s="65">
        <v>29183</v>
      </c>
      <c r="N78" s="42">
        <v>-93387.723210466036</v>
      </c>
      <c r="O78" s="42">
        <v>-64204.723210466036</v>
      </c>
      <c r="P78" s="42">
        <v>0</v>
      </c>
      <c r="Q78" s="44">
        <v>-64204.723210466036</v>
      </c>
      <c r="R78" s="45">
        <v>10310</v>
      </c>
      <c r="S78" s="65">
        <v>12584</v>
      </c>
      <c r="T78" s="42">
        <v>29031</v>
      </c>
      <c r="U78" s="42">
        <v>38803</v>
      </c>
      <c r="V78" s="42">
        <v>13708.583263242675</v>
      </c>
      <c r="W78" s="44">
        <v>94126.583263242675</v>
      </c>
      <c r="X78" s="65">
        <v>41368</v>
      </c>
      <c r="Y78" s="42">
        <v>34265</v>
      </c>
      <c r="Z78" s="42">
        <v>28266</v>
      </c>
      <c r="AA78" s="42">
        <v>116074.33149248578</v>
      </c>
      <c r="AB78" s="43">
        <v>219973.33149248577</v>
      </c>
      <c r="AC78" s="65">
        <v>-73117.881516193855</v>
      </c>
      <c r="AD78" s="42">
        <v>-39926.019269234384</v>
      </c>
      <c r="AE78" s="42">
        <v>-21150.847443814884</v>
      </c>
      <c r="AF78" s="42">
        <v>8348</v>
      </c>
      <c r="AG78" s="42">
        <v>0</v>
      </c>
      <c r="AH78" s="44">
        <v>0</v>
      </c>
    </row>
    <row r="79" spans="1:34" s="4" customFormat="1">
      <c r="A79" s="46">
        <v>3056</v>
      </c>
      <c r="B79" s="55" t="s">
        <v>188</v>
      </c>
      <c r="C79" s="56">
        <v>7.094E-4</v>
      </c>
      <c r="D79" s="56">
        <v>6.1118000000000001E-4</v>
      </c>
      <c r="E79" s="64">
        <v>79217.139599999995</v>
      </c>
      <c r="F79" s="42">
        <v>28802</v>
      </c>
      <c r="G79" s="43">
        <v>108019.13959999999</v>
      </c>
      <c r="H79" s="65">
        <v>1569271</v>
      </c>
      <c r="I79" s="42">
        <v>1878692</v>
      </c>
      <c r="J79" s="42">
        <v>1284523</v>
      </c>
      <c r="K79" s="42">
        <v>1290202</v>
      </c>
      <c r="L79" s="44">
        <v>1868968</v>
      </c>
      <c r="M79" s="65">
        <v>88670</v>
      </c>
      <c r="N79" s="42">
        <v>17771.243649601216</v>
      </c>
      <c r="O79" s="42">
        <v>106441.24364960121</v>
      </c>
      <c r="P79" s="42">
        <v>0</v>
      </c>
      <c r="Q79" s="44">
        <v>106441.24364960121</v>
      </c>
      <c r="R79" s="45">
        <v>31325</v>
      </c>
      <c r="S79" s="65">
        <v>38235</v>
      </c>
      <c r="T79" s="42">
        <v>88208</v>
      </c>
      <c r="U79" s="42">
        <v>117899</v>
      </c>
      <c r="V79" s="42">
        <v>170268.01468849331</v>
      </c>
      <c r="W79" s="44">
        <v>414610.01468849333</v>
      </c>
      <c r="X79" s="65">
        <v>125692</v>
      </c>
      <c r="Y79" s="42">
        <v>104111</v>
      </c>
      <c r="Z79" s="42">
        <v>85881</v>
      </c>
      <c r="AA79" s="42">
        <v>120580.17109345933</v>
      </c>
      <c r="AB79" s="43">
        <v>436264.17109345936</v>
      </c>
      <c r="AC79" s="65">
        <v>-21168.427244825776</v>
      </c>
      <c r="AD79" s="42">
        <v>-27562.523563003466</v>
      </c>
      <c r="AE79" s="42">
        <v>1710.7944028632483</v>
      </c>
      <c r="AF79" s="42">
        <v>25365.999999999971</v>
      </c>
      <c r="AG79" s="42">
        <v>0</v>
      </c>
      <c r="AH79" s="44">
        <v>0</v>
      </c>
    </row>
    <row r="80" spans="1:34" s="4" customFormat="1">
      <c r="A80" s="46">
        <v>3057</v>
      </c>
      <c r="B80" s="55" t="s">
        <v>189</v>
      </c>
      <c r="C80" s="56">
        <v>3.902E-4</v>
      </c>
      <c r="D80" s="56">
        <v>2.2510999999999999E-4</v>
      </c>
      <c r="E80" s="64">
        <v>29728.578399999999</v>
      </c>
      <c r="F80" s="42">
        <v>15842</v>
      </c>
      <c r="G80" s="43">
        <v>45570.578399999999</v>
      </c>
      <c r="H80" s="65">
        <v>863165</v>
      </c>
      <c r="I80" s="42">
        <v>1033360</v>
      </c>
      <c r="J80" s="42">
        <v>706542</v>
      </c>
      <c r="K80" s="42">
        <v>709666</v>
      </c>
      <c r="L80" s="44">
        <v>1028011</v>
      </c>
      <c r="M80" s="65">
        <v>48772</v>
      </c>
      <c r="N80" s="42">
        <v>-5501.183619563405</v>
      </c>
      <c r="O80" s="42">
        <v>43270.816380436598</v>
      </c>
      <c r="P80" s="42">
        <v>0</v>
      </c>
      <c r="Q80" s="44">
        <v>43270.816380436598</v>
      </c>
      <c r="R80" s="45">
        <v>17230</v>
      </c>
      <c r="S80" s="65">
        <v>21031</v>
      </c>
      <c r="T80" s="42">
        <v>48518</v>
      </c>
      <c r="U80" s="42">
        <v>64849</v>
      </c>
      <c r="V80" s="42">
        <v>263574.35446336359</v>
      </c>
      <c r="W80" s="44">
        <v>397972.35446336359</v>
      </c>
      <c r="X80" s="65">
        <v>69136</v>
      </c>
      <c r="Y80" s="42">
        <v>57266</v>
      </c>
      <c r="Z80" s="42">
        <v>47238</v>
      </c>
      <c r="AA80" s="42">
        <v>156040.68132724913</v>
      </c>
      <c r="AB80" s="43">
        <v>329680.68132724916</v>
      </c>
      <c r="AC80" s="65">
        <v>-9139.1928478566169</v>
      </c>
      <c r="AD80" s="42">
        <v>30655.593103415486</v>
      </c>
      <c r="AE80" s="42">
        <v>32824.272880555589</v>
      </c>
      <c r="AF80" s="42">
        <v>13950.999999999971</v>
      </c>
      <c r="AG80" s="42">
        <v>0</v>
      </c>
      <c r="AH80" s="44">
        <v>0</v>
      </c>
    </row>
    <row r="81" spans="1:34" s="4" customFormat="1">
      <c r="A81" s="46">
        <v>3058</v>
      </c>
      <c r="B81" s="55" t="s">
        <v>190</v>
      </c>
      <c r="C81" s="56">
        <v>2.6826999999999998E-4</v>
      </c>
      <c r="D81" s="56">
        <v>2.4553999999999998E-4</v>
      </c>
      <c r="E81" s="64">
        <v>32121.127999999997</v>
      </c>
      <c r="F81" s="42">
        <v>10892</v>
      </c>
      <c r="G81" s="43">
        <v>43013.127999999997</v>
      </c>
      <c r="H81" s="65">
        <v>593443</v>
      </c>
      <c r="I81" s="42">
        <v>710455</v>
      </c>
      <c r="J81" s="42">
        <v>485761</v>
      </c>
      <c r="K81" s="42">
        <v>487909</v>
      </c>
      <c r="L81" s="44">
        <v>706778</v>
      </c>
      <c r="M81" s="65">
        <v>33532</v>
      </c>
      <c r="N81" s="42">
        <v>-4571.419525562098</v>
      </c>
      <c r="O81" s="42">
        <v>28960.580474437902</v>
      </c>
      <c r="P81" s="42">
        <v>0</v>
      </c>
      <c r="Q81" s="44">
        <v>28960.580474437902</v>
      </c>
      <c r="R81" s="45">
        <v>11846</v>
      </c>
      <c r="S81" s="65">
        <v>14459</v>
      </c>
      <c r="T81" s="42">
        <v>33357</v>
      </c>
      <c r="U81" s="42">
        <v>44585</v>
      </c>
      <c r="V81" s="42">
        <v>34205.517189180347</v>
      </c>
      <c r="W81" s="44">
        <v>126606.51718918035</v>
      </c>
      <c r="X81" s="65">
        <v>47532</v>
      </c>
      <c r="Y81" s="42">
        <v>39371</v>
      </c>
      <c r="Z81" s="42">
        <v>32477</v>
      </c>
      <c r="AA81" s="42">
        <v>14068.713144603766</v>
      </c>
      <c r="AB81" s="43">
        <v>133448.71314460377</v>
      </c>
      <c r="AC81" s="65">
        <v>-6466.5756676036272</v>
      </c>
      <c r="AD81" s="42">
        <v>-6524.8283055408392</v>
      </c>
      <c r="AE81" s="42">
        <v>-3443.7919822789545</v>
      </c>
      <c r="AF81" s="42">
        <v>9593</v>
      </c>
      <c r="AG81" s="42">
        <v>0</v>
      </c>
      <c r="AH81" s="44">
        <v>0</v>
      </c>
    </row>
    <row r="82" spans="1:34" s="4" customFormat="1">
      <c r="A82" s="46">
        <v>3059</v>
      </c>
      <c r="B82" s="55" t="s">
        <v>191</v>
      </c>
      <c r="C82" s="56">
        <v>9.1292000000000001E-4</v>
      </c>
      <c r="D82" s="56">
        <v>5.0073000000000001E-4</v>
      </c>
      <c r="E82" s="64">
        <v>77452.149999999994</v>
      </c>
      <c r="F82" s="42">
        <v>37065</v>
      </c>
      <c r="G82" s="43">
        <v>114517.15</v>
      </c>
      <c r="H82" s="65">
        <v>2019480</v>
      </c>
      <c r="I82" s="42">
        <v>2417670</v>
      </c>
      <c r="J82" s="42">
        <v>1653040</v>
      </c>
      <c r="K82" s="42">
        <v>1660348</v>
      </c>
      <c r="L82" s="44">
        <v>2405157</v>
      </c>
      <c r="M82" s="65">
        <v>114109</v>
      </c>
      <c r="N82" s="42">
        <v>117046.31422224313</v>
      </c>
      <c r="O82" s="42">
        <v>231155.31422224315</v>
      </c>
      <c r="P82" s="42">
        <v>0</v>
      </c>
      <c r="Q82" s="44">
        <v>231155.31422224315</v>
      </c>
      <c r="R82" s="45">
        <v>40312</v>
      </c>
      <c r="S82" s="65">
        <v>49204</v>
      </c>
      <c r="T82" s="42">
        <v>113515</v>
      </c>
      <c r="U82" s="42">
        <v>151723</v>
      </c>
      <c r="V82" s="42">
        <v>656444.75768686715</v>
      </c>
      <c r="W82" s="44">
        <v>970886.75768686715</v>
      </c>
      <c r="X82" s="65">
        <v>161752</v>
      </c>
      <c r="Y82" s="42">
        <v>133980</v>
      </c>
      <c r="Z82" s="42">
        <v>110520</v>
      </c>
      <c r="AA82" s="42">
        <v>190412.88387619954</v>
      </c>
      <c r="AB82" s="43">
        <v>596664.8838761996</v>
      </c>
      <c r="AC82" s="65">
        <v>95686.298623032955</v>
      </c>
      <c r="AD82" s="42">
        <v>160226.29101459307</v>
      </c>
      <c r="AE82" s="42">
        <v>85667.284173041611</v>
      </c>
      <c r="AF82" s="42">
        <v>32642</v>
      </c>
      <c r="AG82" s="42">
        <v>0</v>
      </c>
      <c r="AH82" s="44">
        <v>0</v>
      </c>
    </row>
    <row r="83" spans="1:34" s="4" customFormat="1">
      <c r="A83" s="46">
        <v>3060</v>
      </c>
      <c r="B83" s="55" t="s">
        <v>192</v>
      </c>
      <c r="C83" s="56">
        <v>3.2142E-4</v>
      </c>
      <c r="D83" s="56">
        <v>2.2558999999999999E-4</v>
      </c>
      <c r="E83" s="64">
        <v>33086.801999999996</v>
      </c>
      <c r="F83" s="42">
        <v>13050</v>
      </c>
      <c r="G83" s="43">
        <v>46136.801999999996</v>
      </c>
      <c r="H83" s="65">
        <v>711017</v>
      </c>
      <c r="I83" s="42">
        <v>851211</v>
      </c>
      <c r="J83" s="42">
        <v>582001</v>
      </c>
      <c r="K83" s="42">
        <v>584574</v>
      </c>
      <c r="L83" s="44">
        <v>846805</v>
      </c>
      <c r="M83" s="65">
        <v>40175</v>
      </c>
      <c r="N83" s="42">
        <v>73543.947783277457</v>
      </c>
      <c r="O83" s="42">
        <v>113718.94778327746</v>
      </c>
      <c r="P83" s="42">
        <v>0</v>
      </c>
      <c r="Q83" s="44">
        <v>113718.94778327746</v>
      </c>
      <c r="R83" s="45">
        <v>14193</v>
      </c>
      <c r="S83" s="65">
        <v>17324</v>
      </c>
      <c r="T83" s="42">
        <v>39966</v>
      </c>
      <c r="U83" s="42">
        <v>53419</v>
      </c>
      <c r="V83" s="42">
        <v>172321.63394887443</v>
      </c>
      <c r="W83" s="44">
        <v>283030.63394887443</v>
      </c>
      <c r="X83" s="65">
        <v>56950</v>
      </c>
      <c r="Y83" s="42">
        <v>47171</v>
      </c>
      <c r="Z83" s="42">
        <v>38912</v>
      </c>
      <c r="AA83" s="42">
        <v>0</v>
      </c>
      <c r="AB83" s="43">
        <v>143033</v>
      </c>
      <c r="AC83" s="65">
        <v>70411.269881805027</v>
      </c>
      <c r="AD83" s="42">
        <v>42124.143835732692</v>
      </c>
      <c r="AE83" s="42">
        <v>15969.220231336742</v>
      </c>
      <c r="AF83" s="42">
        <v>11492.999999999971</v>
      </c>
      <c r="AG83" s="42">
        <v>0</v>
      </c>
      <c r="AH83" s="44">
        <v>0</v>
      </c>
    </row>
    <row r="84" spans="1:34" s="4" customFormat="1">
      <c r="A84" s="46">
        <v>3061</v>
      </c>
      <c r="B84" s="55" t="s">
        <v>193</v>
      </c>
      <c r="C84" s="56">
        <v>3.8158000000000002E-4</v>
      </c>
      <c r="D84" s="56">
        <v>2.7964E-4</v>
      </c>
      <c r="E84" s="64">
        <v>39740.757599999997</v>
      </c>
      <c r="F84" s="42">
        <v>15492</v>
      </c>
      <c r="G84" s="43">
        <v>55232.757599999997</v>
      </c>
      <c r="H84" s="65">
        <v>844097</v>
      </c>
      <c r="I84" s="42">
        <v>1010532</v>
      </c>
      <c r="J84" s="42">
        <v>690933</v>
      </c>
      <c r="K84" s="42">
        <v>693988</v>
      </c>
      <c r="L84" s="44">
        <v>1005301</v>
      </c>
      <c r="M84" s="65">
        <v>47695</v>
      </c>
      <c r="N84" s="42">
        <v>19163.470867865519</v>
      </c>
      <c r="O84" s="42">
        <v>66858.470867865515</v>
      </c>
      <c r="P84" s="42">
        <v>0</v>
      </c>
      <c r="Q84" s="44">
        <v>66858.470867865515</v>
      </c>
      <c r="R84" s="45">
        <v>16850</v>
      </c>
      <c r="S84" s="65">
        <v>20566</v>
      </c>
      <c r="T84" s="42">
        <v>47447</v>
      </c>
      <c r="U84" s="42">
        <v>63417</v>
      </c>
      <c r="V84" s="42">
        <v>173428.56258695509</v>
      </c>
      <c r="W84" s="44">
        <v>304858.56258695509</v>
      </c>
      <c r="X84" s="65">
        <v>67609</v>
      </c>
      <c r="Y84" s="42">
        <v>56001</v>
      </c>
      <c r="Z84" s="42">
        <v>46195</v>
      </c>
      <c r="AA84" s="42">
        <v>15714.041871194308</v>
      </c>
      <c r="AB84" s="43">
        <v>185519.04187119432</v>
      </c>
      <c r="AC84" s="65">
        <v>49301.843446281833</v>
      </c>
      <c r="AD84" s="42">
        <v>40960.675487555942</v>
      </c>
      <c r="AE84" s="42">
        <v>15434.001781923027</v>
      </c>
      <c r="AF84" s="42">
        <v>13643</v>
      </c>
      <c r="AG84" s="42">
        <v>0</v>
      </c>
      <c r="AH84" s="44">
        <v>0</v>
      </c>
    </row>
    <row r="85" spans="1:34" s="4" customFormat="1">
      <c r="A85" s="46">
        <v>3062</v>
      </c>
      <c r="B85" s="55" t="s">
        <v>194</v>
      </c>
      <c r="C85" s="56">
        <v>2.2610099999999999E-3</v>
      </c>
      <c r="D85" s="56">
        <v>2.7552100000000001E-3</v>
      </c>
      <c r="E85" s="64">
        <v>355752.9032</v>
      </c>
      <c r="F85" s="42">
        <v>91799</v>
      </c>
      <c r="G85" s="43">
        <v>447551.9032</v>
      </c>
      <c r="H85" s="65">
        <v>5001604</v>
      </c>
      <c r="I85" s="42">
        <v>5987793</v>
      </c>
      <c r="J85" s="42">
        <v>4094050</v>
      </c>
      <c r="K85" s="42">
        <v>4112150</v>
      </c>
      <c r="L85" s="44">
        <v>5956802</v>
      </c>
      <c r="M85" s="65">
        <v>282610</v>
      </c>
      <c r="N85" s="42">
        <v>-449476.65649428341</v>
      </c>
      <c r="O85" s="42">
        <v>-166866.65649428341</v>
      </c>
      <c r="P85" s="42">
        <v>0</v>
      </c>
      <c r="Q85" s="44">
        <v>-166866.65649428341</v>
      </c>
      <c r="R85" s="45">
        <v>99841</v>
      </c>
      <c r="S85" s="65">
        <v>121863</v>
      </c>
      <c r="T85" s="42">
        <v>281139</v>
      </c>
      <c r="U85" s="42">
        <v>375769</v>
      </c>
      <c r="V85" s="42">
        <v>138261.49450953439</v>
      </c>
      <c r="W85" s="44">
        <v>917032.49450953444</v>
      </c>
      <c r="X85" s="65">
        <v>400609</v>
      </c>
      <c r="Y85" s="42">
        <v>331825</v>
      </c>
      <c r="Z85" s="42">
        <v>273723</v>
      </c>
      <c r="AA85" s="42">
        <v>926608.78973345528</v>
      </c>
      <c r="AB85" s="43">
        <v>1932765.7897334553</v>
      </c>
      <c r="AC85" s="65">
        <v>-437915.21999949351</v>
      </c>
      <c r="AD85" s="42">
        <v>-432719.87026767904</v>
      </c>
      <c r="AE85" s="42">
        <v>-225940.20495674832</v>
      </c>
      <c r="AF85" s="42">
        <v>80842</v>
      </c>
      <c r="AG85" s="42">
        <v>0</v>
      </c>
      <c r="AH85" s="44">
        <v>0</v>
      </c>
    </row>
    <row r="86" spans="1:34" s="4" customFormat="1">
      <c r="A86" s="46">
        <v>3064</v>
      </c>
      <c r="B86" s="55" t="s">
        <v>195</v>
      </c>
      <c r="C86" s="56">
        <v>9.2369999999999996E-4</v>
      </c>
      <c r="D86" s="56">
        <v>8.6224999999999995E-4</v>
      </c>
      <c r="E86" s="64">
        <v>112556.5828</v>
      </c>
      <c r="F86" s="42">
        <v>37503</v>
      </c>
      <c r="G86" s="43">
        <v>150059.5828</v>
      </c>
      <c r="H86" s="65">
        <v>2043326</v>
      </c>
      <c r="I86" s="42">
        <v>2446219</v>
      </c>
      <c r="J86" s="42">
        <v>1672560</v>
      </c>
      <c r="K86" s="42">
        <v>1679954</v>
      </c>
      <c r="L86" s="44">
        <v>2433558</v>
      </c>
      <c r="M86" s="65">
        <v>115456</v>
      </c>
      <c r="N86" s="42">
        <v>3429.6145611062652</v>
      </c>
      <c r="O86" s="42">
        <v>118885.61456110627</v>
      </c>
      <c r="P86" s="42">
        <v>0</v>
      </c>
      <c r="Q86" s="44">
        <v>118885.61456110627</v>
      </c>
      <c r="R86" s="45">
        <v>40788</v>
      </c>
      <c r="S86" s="65">
        <v>49785</v>
      </c>
      <c r="T86" s="42">
        <v>114855</v>
      </c>
      <c r="U86" s="42">
        <v>153515</v>
      </c>
      <c r="V86" s="42">
        <v>90912.481748888385</v>
      </c>
      <c r="W86" s="44">
        <v>409067.48174888839</v>
      </c>
      <c r="X86" s="65">
        <v>163662</v>
      </c>
      <c r="Y86" s="42">
        <v>135562</v>
      </c>
      <c r="Z86" s="42">
        <v>111825</v>
      </c>
      <c r="AA86" s="42">
        <v>51389.306008823711</v>
      </c>
      <c r="AB86" s="43">
        <v>462438.30600882368</v>
      </c>
      <c r="AC86" s="65">
        <v>-34527.70861309395</v>
      </c>
      <c r="AD86" s="42">
        <v>-35170.169732706498</v>
      </c>
      <c r="AE86" s="42">
        <v>-16699.945914134885</v>
      </c>
      <c r="AF86" s="42">
        <v>33027</v>
      </c>
      <c r="AG86" s="42">
        <v>0</v>
      </c>
      <c r="AH86" s="44">
        <v>0</v>
      </c>
    </row>
    <row r="87" spans="1:34" s="4" customFormat="1">
      <c r="A87" s="46">
        <v>3065</v>
      </c>
      <c r="B87" s="55" t="s">
        <v>196</v>
      </c>
      <c r="C87" s="56">
        <v>3.6409000000000002E-4</v>
      </c>
      <c r="D87" s="56">
        <v>3.4757000000000001E-4</v>
      </c>
      <c r="E87" s="64">
        <v>46230.137600000002</v>
      </c>
      <c r="F87" s="42">
        <v>14782</v>
      </c>
      <c r="G87" s="43">
        <v>61012.137600000002</v>
      </c>
      <c r="H87" s="65">
        <v>805407</v>
      </c>
      <c r="I87" s="42">
        <v>964213</v>
      </c>
      <c r="J87" s="42">
        <v>659264</v>
      </c>
      <c r="K87" s="42">
        <v>662179</v>
      </c>
      <c r="L87" s="44">
        <v>959223</v>
      </c>
      <c r="M87" s="65">
        <v>45509</v>
      </c>
      <c r="N87" s="42">
        <v>-9531.8472623267444</v>
      </c>
      <c r="O87" s="42">
        <v>35977.152737673256</v>
      </c>
      <c r="P87" s="42">
        <v>0</v>
      </c>
      <c r="Q87" s="44">
        <v>35977.152737673256</v>
      </c>
      <c r="R87" s="45">
        <v>16077</v>
      </c>
      <c r="S87" s="65">
        <v>19624</v>
      </c>
      <c r="T87" s="42">
        <v>45272</v>
      </c>
      <c r="U87" s="42">
        <v>60510</v>
      </c>
      <c r="V87" s="42">
        <v>46582.228569926214</v>
      </c>
      <c r="W87" s="44">
        <v>171988.22856992623</v>
      </c>
      <c r="X87" s="65">
        <v>64510</v>
      </c>
      <c r="Y87" s="42">
        <v>53434</v>
      </c>
      <c r="Z87" s="42">
        <v>44078</v>
      </c>
      <c r="AA87" s="42">
        <v>22409.223839034468</v>
      </c>
      <c r="AB87" s="43">
        <v>184431.22383903447</v>
      </c>
      <c r="AC87" s="65">
        <v>-10104.113546577169</v>
      </c>
      <c r="AD87" s="42">
        <v>-6678.6495487786488</v>
      </c>
      <c r="AE87" s="42">
        <v>-8678.2321737524398</v>
      </c>
      <c r="AF87" s="42">
        <v>13018.000000000015</v>
      </c>
      <c r="AG87" s="42">
        <v>0</v>
      </c>
      <c r="AH87" s="44">
        <v>0</v>
      </c>
    </row>
    <row r="88" spans="1:34" s="4" customFormat="1">
      <c r="A88" s="46">
        <v>3066</v>
      </c>
      <c r="B88" s="55" t="s">
        <v>197</v>
      </c>
      <c r="C88" s="56">
        <v>5.3233000000000002E-4</v>
      </c>
      <c r="D88" s="56">
        <v>4.6560999999999998E-4</v>
      </c>
      <c r="E88" s="64">
        <v>59685.258399999999</v>
      </c>
      <c r="F88" s="42">
        <v>21613</v>
      </c>
      <c r="G88" s="43">
        <v>81298.258399999992</v>
      </c>
      <c r="H88" s="65">
        <v>1177573</v>
      </c>
      <c r="I88" s="42">
        <v>1409760</v>
      </c>
      <c r="J88" s="42">
        <v>963899</v>
      </c>
      <c r="K88" s="42">
        <v>968161</v>
      </c>
      <c r="L88" s="44">
        <v>1402464</v>
      </c>
      <c r="M88" s="65">
        <v>66538</v>
      </c>
      <c r="N88" s="42">
        <v>-48414.434764574151</v>
      </c>
      <c r="O88" s="42">
        <v>18123.565235425849</v>
      </c>
      <c r="P88" s="42">
        <v>0</v>
      </c>
      <c r="Q88" s="44">
        <v>18123.565235425849</v>
      </c>
      <c r="R88" s="45">
        <v>23506</v>
      </c>
      <c r="S88" s="65">
        <v>28691</v>
      </c>
      <c r="T88" s="42">
        <v>66191</v>
      </c>
      <c r="U88" s="42">
        <v>88471</v>
      </c>
      <c r="V88" s="42">
        <v>118641.32370176107</v>
      </c>
      <c r="W88" s="44">
        <v>301994.32370176108</v>
      </c>
      <c r="X88" s="65">
        <v>94319</v>
      </c>
      <c r="Y88" s="42">
        <v>78125</v>
      </c>
      <c r="Z88" s="42">
        <v>64445</v>
      </c>
      <c r="AA88" s="42">
        <v>160810.04213827095</v>
      </c>
      <c r="AB88" s="43">
        <v>397699.04213827092</v>
      </c>
      <c r="AC88" s="65">
        <v>-64942.035355216343</v>
      </c>
      <c r="AD88" s="42">
        <v>-48994.95171165275</v>
      </c>
      <c r="AE88" s="42">
        <v>-800.7313696408055</v>
      </c>
      <c r="AF88" s="42">
        <v>19033.000000000073</v>
      </c>
      <c r="AG88" s="42">
        <v>0</v>
      </c>
      <c r="AH88" s="44">
        <v>0</v>
      </c>
    </row>
    <row r="89" spans="1:34" s="4" customFormat="1">
      <c r="A89" s="46">
        <v>3067</v>
      </c>
      <c r="B89" s="55" t="s">
        <v>198</v>
      </c>
      <c r="C89" s="56">
        <v>1.64657E-3</v>
      </c>
      <c r="D89" s="56">
        <v>1.33702E-3</v>
      </c>
      <c r="E89" s="64">
        <v>175618.90599999999</v>
      </c>
      <c r="F89" s="42">
        <v>66852</v>
      </c>
      <c r="G89" s="43">
        <v>242470.90599999999</v>
      </c>
      <c r="H89" s="65">
        <v>3642395</v>
      </c>
      <c r="I89" s="42">
        <v>4360582</v>
      </c>
      <c r="J89" s="42">
        <v>2981473</v>
      </c>
      <c r="K89" s="42">
        <v>2994654</v>
      </c>
      <c r="L89" s="44">
        <v>4338013</v>
      </c>
      <c r="M89" s="65">
        <v>205810</v>
      </c>
      <c r="N89" s="42">
        <v>-109716.58051564268</v>
      </c>
      <c r="O89" s="42">
        <v>96093.41948435732</v>
      </c>
      <c r="P89" s="42">
        <v>0</v>
      </c>
      <c r="Q89" s="44">
        <v>96093.41948435732</v>
      </c>
      <c r="R89" s="45">
        <v>72709</v>
      </c>
      <c r="S89" s="65">
        <v>88746</v>
      </c>
      <c r="T89" s="42">
        <v>204738</v>
      </c>
      <c r="U89" s="42">
        <v>273652</v>
      </c>
      <c r="V89" s="42">
        <v>480392.39403044712</v>
      </c>
      <c r="W89" s="44">
        <v>1047528.3940304471</v>
      </c>
      <c r="X89" s="65">
        <v>291741</v>
      </c>
      <c r="Y89" s="42">
        <v>241650</v>
      </c>
      <c r="Z89" s="42">
        <v>199337</v>
      </c>
      <c r="AA89" s="42">
        <v>407770.39950773446</v>
      </c>
      <c r="AB89" s="43">
        <v>1140498.3995077345</v>
      </c>
      <c r="AC89" s="65">
        <v>-143685.40411231984</v>
      </c>
      <c r="AD89" s="42">
        <v>-35792.737993408766</v>
      </c>
      <c r="AE89" s="42">
        <v>27634.13662844128</v>
      </c>
      <c r="AF89" s="42">
        <v>58874</v>
      </c>
      <c r="AG89" s="42">
        <v>0</v>
      </c>
      <c r="AH89" s="44">
        <v>0</v>
      </c>
    </row>
    <row r="90" spans="1:34" s="4" customFormat="1">
      <c r="A90" s="46">
        <v>3068</v>
      </c>
      <c r="B90" s="55" t="s">
        <v>199</v>
      </c>
      <c r="C90" s="56">
        <v>3.5073E-4</v>
      </c>
      <c r="D90" s="56">
        <v>2.8289E-4</v>
      </c>
      <c r="E90" s="64">
        <v>37707.511599999998</v>
      </c>
      <c r="F90" s="42">
        <v>14240</v>
      </c>
      <c r="G90" s="43">
        <v>51947.511599999998</v>
      </c>
      <c r="H90" s="65">
        <v>775853</v>
      </c>
      <c r="I90" s="42">
        <v>928832</v>
      </c>
      <c r="J90" s="42">
        <v>635073</v>
      </c>
      <c r="K90" s="42">
        <v>637881</v>
      </c>
      <c r="L90" s="44">
        <v>924025</v>
      </c>
      <c r="M90" s="65">
        <v>43839</v>
      </c>
      <c r="N90" s="42">
        <v>6784.0393414652535</v>
      </c>
      <c r="O90" s="42">
        <v>50623.03934146525</v>
      </c>
      <c r="P90" s="42">
        <v>0</v>
      </c>
      <c r="Q90" s="44">
        <v>50623.03934146525</v>
      </c>
      <c r="R90" s="45">
        <v>15487</v>
      </c>
      <c r="S90" s="65">
        <v>18904</v>
      </c>
      <c r="T90" s="42">
        <v>43611</v>
      </c>
      <c r="U90" s="42">
        <v>58290</v>
      </c>
      <c r="V90" s="42">
        <v>109149.38641390896</v>
      </c>
      <c r="W90" s="44">
        <v>229954.38641390897</v>
      </c>
      <c r="X90" s="65">
        <v>62143</v>
      </c>
      <c r="Y90" s="42">
        <v>51473</v>
      </c>
      <c r="Z90" s="42">
        <v>42460</v>
      </c>
      <c r="AA90" s="42">
        <v>44996.583038123892</v>
      </c>
      <c r="AB90" s="43">
        <v>201072.58303812391</v>
      </c>
      <c r="AC90" s="65">
        <v>2275.9017028787021</v>
      </c>
      <c r="AD90" s="42">
        <v>7562.3377373955518</v>
      </c>
      <c r="AE90" s="42">
        <v>6501.5639355108106</v>
      </c>
      <c r="AF90" s="42">
        <v>12542</v>
      </c>
      <c r="AG90" s="42">
        <v>0</v>
      </c>
      <c r="AH90" s="44">
        <v>0</v>
      </c>
    </row>
    <row r="91" spans="1:34" s="4" customFormat="1">
      <c r="A91" s="46">
        <v>3069</v>
      </c>
      <c r="B91" s="55" t="s">
        <v>200</v>
      </c>
      <c r="C91" s="56">
        <v>5.2804999999999996E-4</v>
      </c>
      <c r="D91" s="56">
        <v>3.1474999999999998E-4</v>
      </c>
      <c r="E91" s="64">
        <v>46945.884399999995</v>
      </c>
      <c r="F91" s="42">
        <v>21439</v>
      </c>
      <c r="G91" s="43">
        <v>68384.884399999995</v>
      </c>
      <c r="H91" s="65">
        <v>1168105</v>
      </c>
      <c r="I91" s="42">
        <v>1398426</v>
      </c>
      <c r="J91" s="42">
        <v>956149</v>
      </c>
      <c r="K91" s="42">
        <v>960377</v>
      </c>
      <c r="L91" s="44">
        <v>1391188</v>
      </c>
      <c r="M91" s="65">
        <v>66003</v>
      </c>
      <c r="N91" s="42">
        <v>102668.72738588555</v>
      </c>
      <c r="O91" s="42">
        <v>168671.72738588555</v>
      </c>
      <c r="P91" s="42">
        <v>0</v>
      </c>
      <c r="Q91" s="44">
        <v>168671.72738588555</v>
      </c>
      <c r="R91" s="45">
        <v>23317</v>
      </c>
      <c r="S91" s="65">
        <v>28461</v>
      </c>
      <c r="T91" s="42">
        <v>65659</v>
      </c>
      <c r="U91" s="42">
        <v>87759</v>
      </c>
      <c r="V91" s="42">
        <v>339015.07872536452</v>
      </c>
      <c r="W91" s="44">
        <v>520894.07872536452</v>
      </c>
      <c r="X91" s="65">
        <v>93561</v>
      </c>
      <c r="Y91" s="42">
        <v>77496</v>
      </c>
      <c r="Z91" s="42">
        <v>63927</v>
      </c>
      <c r="AA91" s="42">
        <v>61755.148540931157</v>
      </c>
      <c r="AB91" s="43">
        <v>296739.14854093117</v>
      </c>
      <c r="AC91" s="65">
        <v>75885.985109788293</v>
      </c>
      <c r="AD91" s="42">
        <v>87174.078419251455</v>
      </c>
      <c r="AE91" s="42">
        <v>42214.866655393591</v>
      </c>
      <c r="AF91" s="42">
        <v>18880.000000000029</v>
      </c>
      <c r="AG91" s="42">
        <v>0</v>
      </c>
      <c r="AH91" s="44">
        <v>0</v>
      </c>
    </row>
    <row r="92" spans="1:34" s="4" customFormat="1">
      <c r="A92" s="46">
        <v>3072</v>
      </c>
      <c r="B92" s="55" t="s">
        <v>201</v>
      </c>
      <c r="C92" s="56">
        <v>6.0574999999999995E-4</v>
      </c>
      <c r="D92" s="56">
        <v>4.5403000000000002E-4</v>
      </c>
      <c r="E92" s="64">
        <v>62202.407200000001</v>
      </c>
      <c r="F92" s="42">
        <v>24594</v>
      </c>
      <c r="G92" s="43">
        <v>86796.407200000001</v>
      </c>
      <c r="H92" s="65">
        <v>1339986</v>
      </c>
      <c r="I92" s="42">
        <v>1604197</v>
      </c>
      <c r="J92" s="42">
        <v>1096842</v>
      </c>
      <c r="K92" s="42">
        <v>1101691</v>
      </c>
      <c r="L92" s="44">
        <v>1595894</v>
      </c>
      <c r="M92" s="65">
        <v>75715</v>
      </c>
      <c r="N92" s="42">
        <v>37312.454146258118</v>
      </c>
      <c r="O92" s="42">
        <v>113027.45414625813</v>
      </c>
      <c r="P92" s="42">
        <v>0</v>
      </c>
      <c r="Q92" s="44">
        <v>113027.45414625813</v>
      </c>
      <c r="R92" s="45">
        <v>26749</v>
      </c>
      <c r="S92" s="65">
        <v>32649</v>
      </c>
      <c r="T92" s="42">
        <v>75320</v>
      </c>
      <c r="U92" s="42">
        <v>100673</v>
      </c>
      <c r="V92" s="42">
        <v>238608.50096935438</v>
      </c>
      <c r="W92" s="44">
        <v>447250.50096935441</v>
      </c>
      <c r="X92" s="65">
        <v>107328</v>
      </c>
      <c r="Y92" s="42">
        <v>88900</v>
      </c>
      <c r="Z92" s="42">
        <v>73333</v>
      </c>
      <c r="AA92" s="42">
        <v>73622.957807348648</v>
      </c>
      <c r="AB92" s="43">
        <v>343183.95780734863</v>
      </c>
      <c r="AC92" s="65">
        <v>17408.554696496838</v>
      </c>
      <c r="AD92" s="42">
        <v>43674.225995625326</v>
      </c>
      <c r="AE92" s="42">
        <v>21324.762469883572</v>
      </c>
      <c r="AF92" s="42">
        <v>21659</v>
      </c>
      <c r="AG92" s="42">
        <v>0</v>
      </c>
      <c r="AH92" s="44">
        <v>0</v>
      </c>
    </row>
    <row r="93" spans="1:34" s="4" customFormat="1">
      <c r="A93" s="46">
        <v>3073</v>
      </c>
      <c r="B93" s="55" t="s">
        <v>202</v>
      </c>
      <c r="C93" s="56">
        <v>7.8845E-4</v>
      </c>
      <c r="D93" s="56">
        <v>8.1145999999999996E-4</v>
      </c>
      <c r="E93" s="64">
        <v>117071.8256</v>
      </c>
      <c r="F93" s="42">
        <v>32012</v>
      </c>
      <c r="G93" s="43">
        <v>149083.82559999998</v>
      </c>
      <c r="H93" s="65">
        <v>1744138</v>
      </c>
      <c r="I93" s="42">
        <v>2088038</v>
      </c>
      <c r="J93" s="42">
        <v>1427660</v>
      </c>
      <c r="K93" s="42">
        <v>1433972</v>
      </c>
      <c r="L93" s="44">
        <v>2077231</v>
      </c>
      <c r="M93" s="65">
        <v>98551</v>
      </c>
      <c r="N93" s="42">
        <v>-222213.6005323884</v>
      </c>
      <c r="O93" s="42">
        <v>-123662.6005323884</v>
      </c>
      <c r="P93" s="42">
        <v>0</v>
      </c>
      <c r="Q93" s="44">
        <v>-123662.6005323884</v>
      </c>
      <c r="R93" s="45">
        <v>34816</v>
      </c>
      <c r="S93" s="65">
        <v>42496</v>
      </c>
      <c r="T93" s="42">
        <v>98038</v>
      </c>
      <c r="U93" s="42">
        <v>131037</v>
      </c>
      <c r="V93" s="42">
        <v>0</v>
      </c>
      <c r="W93" s="44">
        <v>271571</v>
      </c>
      <c r="X93" s="65">
        <v>139699</v>
      </c>
      <c r="Y93" s="42">
        <v>115713</v>
      </c>
      <c r="Z93" s="42">
        <v>95451</v>
      </c>
      <c r="AA93" s="42">
        <v>193049.92069790157</v>
      </c>
      <c r="AB93" s="43">
        <v>543912.92069790163</v>
      </c>
      <c r="AC93" s="65">
        <v>-185266.46298843471</v>
      </c>
      <c r="AD93" s="42">
        <v>-80831.853267883489</v>
      </c>
      <c r="AE93" s="42">
        <v>-34435.60444158336</v>
      </c>
      <c r="AF93" s="42">
        <v>28191.999999999884</v>
      </c>
      <c r="AG93" s="42">
        <v>0</v>
      </c>
      <c r="AH93" s="44">
        <v>0</v>
      </c>
    </row>
    <row r="94" spans="1:34" s="4" customFormat="1">
      <c r="A94" s="46">
        <v>3074</v>
      </c>
      <c r="B94" s="55" t="s">
        <v>203</v>
      </c>
      <c r="C94" s="56">
        <v>8.7697999999999997E-4</v>
      </c>
      <c r="D94" s="56">
        <v>7.8551999999999995E-4</v>
      </c>
      <c r="E94" s="64">
        <v>100002.2772</v>
      </c>
      <c r="F94" s="42">
        <v>35606</v>
      </c>
      <c r="G94" s="43">
        <v>135608.27720000001</v>
      </c>
      <c r="H94" s="65">
        <v>1939977</v>
      </c>
      <c r="I94" s="42">
        <v>2322491</v>
      </c>
      <c r="J94" s="42">
        <v>1587963</v>
      </c>
      <c r="K94" s="42">
        <v>1594983</v>
      </c>
      <c r="L94" s="44">
        <v>2310470</v>
      </c>
      <c r="M94" s="65">
        <v>109616</v>
      </c>
      <c r="N94" s="42">
        <v>-101119.19569392274</v>
      </c>
      <c r="O94" s="42">
        <v>8496.8043060772616</v>
      </c>
      <c r="P94" s="42">
        <v>0</v>
      </c>
      <c r="Q94" s="44">
        <v>8496.8043060772616</v>
      </c>
      <c r="R94" s="45">
        <v>38725</v>
      </c>
      <c r="S94" s="65">
        <v>47267</v>
      </c>
      <c r="T94" s="42">
        <v>109046</v>
      </c>
      <c r="U94" s="42">
        <v>145750</v>
      </c>
      <c r="V94" s="42">
        <v>137096.46577054911</v>
      </c>
      <c r="W94" s="44">
        <v>439159.46577054914</v>
      </c>
      <c r="X94" s="65">
        <v>155384</v>
      </c>
      <c r="Y94" s="42">
        <v>128705</v>
      </c>
      <c r="Z94" s="42">
        <v>106169</v>
      </c>
      <c r="AA94" s="42">
        <v>193946.89980931446</v>
      </c>
      <c r="AB94" s="43">
        <v>584204.8998093144</v>
      </c>
      <c r="AC94" s="65">
        <v>-108561.40526361749</v>
      </c>
      <c r="AD94" s="42">
        <v>-61143.342274755094</v>
      </c>
      <c r="AE94" s="42">
        <v>-6698.6865003927851</v>
      </c>
      <c r="AF94" s="42">
        <v>31358.000000000116</v>
      </c>
      <c r="AG94" s="42">
        <v>0</v>
      </c>
      <c r="AH94" s="44">
        <v>0</v>
      </c>
    </row>
    <row r="95" spans="1:34" s="4" customFormat="1">
      <c r="A95" s="46">
        <v>3075</v>
      </c>
      <c r="B95" s="55" t="s">
        <v>204</v>
      </c>
      <c r="C95" s="56">
        <v>1.0596099999999999E-3</v>
      </c>
      <c r="D95" s="56">
        <v>9.9977000000000009E-4</v>
      </c>
      <c r="E95" s="64">
        <v>129392.52639999999</v>
      </c>
      <c r="F95" s="42">
        <v>43021</v>
      </c>
      <c r="G95" s="43">
        <v>172413.52639999997</v>
      </c>
      <c r="H95" s="65">
        <v>2343974</v>
      </c>
      <c r="I95" s="42">
        <v>2806147</v>
      </c>
      <c r="J95" s="42">
        <v>1918654</v>
      </c>
      <c r="K95" s="42">
        <v>1927137</v>
      </c>
      <c r="L95" s="44">
        <v>2791623</v>
      </c>
      <c r="M95" s="65">
        <v>132444</v>
      </c>
      <c r="N95" s="42">
        <v>6383.6328015784811</v>
      </c>
      <c r="O95" s="42">
        <v>138827.63280157847</v>
      </c>
      <c r="P95" s="42">
        <v>0</v>
      </c>
      <c r="Q95" s="44">
        <v>138827.63280157847</v>
      </c>
      <c r="R95" s="45">
        <v>46790</v>
      </c>
      <c r="S95" s="65">
        <v>57110</v>
      </c>
      <c r="T95" s="42">
        <v>131754</v>
      </c>
      <c r="U95" s="42">
        <v>176102</v>
      </c>
      <c r="V95" s="42">
        <v>96537.922818885883</v>
      </c>
      <c r="W95" s="44">
        <v>461503.92281888588</v>
      </c>
      <c r="X95" s="65">
        <v>187743</v>
      </c>
      <c r="Y95" s="42">
        <v>155508</v>
      </c>
      <c r="Z95" s="42">
        <v>128279</v>
      </c>
      <c r="AA95" s="42">
        <v>84376.015768677695</v>
      </c>
      <c r="AB95" s="43">
        <v>555906.01576867769</v>
      </c>
      <c r="AC95" s="65">
        <v>-45325.645820636157</v>
      </c>
      <c r="AD95" s="42">
        <v>-64612.28893648502</v>
      </c>
      <c r="AE95" s="42">
        <v>-22350.158192670642</v>
      </c>
      <c r="AF95" s="42">
        <v>37886</v>
      </c>
      <c r="AG95" s="42">
        <v>0</v>
      </c>
      <c r="AH95" s="44">
        <v>0</v>
      </c>
    </row>
    <row r="96" spans="1:34" s="4" customFormat="1">
      <c r="A96" s="46">
        <v>3076</v>
      </c>
      <c r="B96" s="55" t="s">
        <v>205</v>
      </c>
      <c r="C96" s="56">
        <v>6.0192999999999998E-4</v>
      </c>
      <c r="D96" s="56">
        <v>2.4110000000000001E-4</v>
      </c>
      <c r="E96" s="64">
        <v>45690.576000000001</v>
      </c>
      <c r="F96" s="42">
        <v>24439</v>
      </c>
      <c r="G96" s="43">
        <v>70129.576000000001</v>
      </c>
      <c r="H96" s="65">
        <v>1331536</v>
      </c>
      <c r="I96" s="42">
        <v>1594081</v>
      </c>
      <c r="J96" s="42">
        <v>1089925</v>
      </c>
      <c r="K96" s="42">
        <v>1094744</v>
      </c>
      <c r="L96" s="44">
        <v>1585830</v>
      </c>
      <c r="M96" s="65">
        <v>75237</v>
      </c>
      <c r="N96" s="42">
        <v>147577.25539699922</v>
      </c>
      <c r="O96" s="42">
        <v>222814.25539699922</v>
      </c>
      <c r="P96" s="42">
        <v>0</v>
      </c>
      <c r="Q96" s="44">
        <v>222814.25539699922</v>
      </c>
      <c r="R96" s="45">
        <v>26580</v>
      </c>
      <c r="S96" s="65">
        <v>32443</v>
      </c>
      <c r="T96" s="42">
        <v>74845</v>
      </c>
      <c r="U96" s="42">
        <v>100038</v>
      </c>
      <c r="V96" s="42">
        <v>593261.73823802057</v>
      </c>
      <c r="W96" s="44">
        <v>800587.73823802057</v>
      </c>
      <c r="X96" s="65">
        <v>106651</v>
      </c>
      <c r="Y96" s="42">
        <v>88339</v>
      </c>
      <c r="Z96" s="42">
        <v>72871</v>
      </c>
      <c r="AA96" s="42">
        <v>66800.007753641126</v>
      </c>
      <c r="AB96" s="43">
        <v>334661.00775364111</v>
      </c>
      <c r="AC96" s="65">
        <v>161660.06173893283</v>
      </c>
      <c r="AD96" s="42">
        <v>199963.91516302209</v>
      </c>
      <c r="AE96" s="42">
        <v>82780.753582424513</v>
      </c>
      <c r="AF96" s="42">
        <v>21522</v>
      </c>
      <c r="AG96" s="42">
        <v>0</v>
      </c>
      <c r="AH96" s="44">
        <v>0</v>
      </c>
    </row>
    <row r="97" spans="1:34" s="4" customFormat="1">
      <c r="A97" s="46">
        <v>3077</v>
      </c>
      <c r="B97" s="55" t="s">
        <v>206</v>
      </c>
      <c r="C97" s="56">
        <v>2.3677E-4</v>
      </c>
      <c r="D97" s="56">
        <v>1.6003E-4</v>
      </c>
      <c r="E97" s="64">
        <v>20870.495600000002</v>
      </c>
      <c r="F97" s="42">
        <v>9613</v>
      </c>
      <c r="G97" s="43">
        <v>30483.495600000002</v>
      </c>
      <c r="H97" s="65">
        <v>523761</v>
      </c>
      <c r="I97" s="42">
        <v>627034</v>
      </c>
      <c r="J97" s="42">
        <v>428724</v>
      </c>
      <c r="K97" s="42">
        <v>430619</v>
      </c>
      <c r="L97" s="44">
        <v>623788</v>
      </c>
      <c r="M97" s="65">
        <v>29595</v>
      </c>
      <c r="N97" s="42">
        <v>-8563.4122570832824</v>
      </c>
      <c r="O97" s="42">
        <v>21031.587742916716</v>
      </c>
      <c r="P97" s="42">
        <v>0</v>
      </c>
      <c r="Q97" s="44">
        <v>21031.587742916716</v>
      </c>
      <c r="R97" s="45">
        <v>10455</v>
      </c>
      <c r="S97" s="65">
        <v>12761</v>
      </c>
      <c r="T97" s="42">
        <v>29441</v>
      </c>
      <c r="U97" s="42">
        <v>39350</v>
      </c>
      <c r="V97" s="42">
        <v>130058.16588575026</v>
      </c>
      <c r="W97" s="44">
        <v>211610.16588575026</v>
      </c>
      <c r="X97" s="65">
        <v>41951</v>
      </c>
      <c r="Y97" s="42">
        <v>34748</v>
      </c>
      <c r="Z97" s="42">
        <v>28664</v>
      </c>
      <c r="AA97" s="42">
        <v>100624.27055977966</v>
      </c>
      <c r="AB97" s="43">
        <v>205987.27055977966</v>
      </c>
      <c r="AC97" s="65">
        <v>-14559.66076473425</v>
      </c>
      <c r="AD97" s="42">
        <v>-1461.9890503641</v>
      </c>
      <c r="AE97" s="42">
        <v>13178.545141068949</v>
      </c>
      <c r="AF97" s="42">
        <v>8466</v>
      </c>
      <c r="AG97" s="42">
        <v>0</v>
      </c>
      <c r="AH97" s="44">
        <v>0</v>
      </c>
    </row>
    <row r="98" spans="1:34" s="4" customFormat="1">
      <c r="A98" s="46">
        <v>3078</v>
      </c>
      <c r="B98" s="55" t="s">
        <v>207</v>
      </c>
      <c r="C98" s="56">
        <v>9.5122000000000002E-4</v>
      </c>
      <c r="D98" s="56">
        <v>6.6392999999999997E-4</v>
      </c>
      <c r="E98" s="64">
        <v>95525.756800000003</v>
      </c>
      <c r="F98" s="42">
        <v>38620</v>
      </c>
      <c r="G98" s="43">
        <v>134145.7568</v>
      </c>
      <c r="H98" s="65">
        <v>2104204</v>
      </c>
      <c r="I98" s="42">
        <v>2519099</v>
      </c>
      <c r="J98" s="42">
        <v>1722390</v>
      </c>
      <c r="K98" s="42">
        <v>1730005</v>
      </c>
      <c r="L98" s="44">
        <v>2506061</v>
      </c>
      <c r="M98" s="65">
        <v>118896</v>
      </c>
      <c r="N98" s="42">
        <v>-86479.948445898772</v>
      </c>
      <c r="O98" s="42">
        <v>32416.051554101228</v>
      </c>
      <c r="P98" s="42">
        <v>0</v>
      </c>
      <c r="Q98" s="44">
        <v>32416.051554101228</v>
      </c>
      <c r="R98" s="45">
        <v>42004</v>
      </c>
      <c r="S98" s="65">
        <v>51269</v>
      </c>
      <c r="T98" s="42">
        <v>118277</v>
      </c>
      <c r="U98" s="42">
        <v>158088</v>
      </c>
      <c r="V98" s="42">
        <v>455569.9753936195</v>
      </c>
      <c r="W98" s="44">
        <v>783203.9753936195</v>
      </c>
      <c r="X98" s="65">
        <v>168538</v>
      </c>
      <c r="Y98" s="42">
        <v>139601</v>
      </c>
      <c r="Z98" s="42">
        <v>115157</v>
      </c>
      <c r="AA98" s="42">
        <v>424186.17416831822</v>
      </c>
      <c r="AB98" s="43">
        <v>847482.17416831828</v>
      </c>
      <c r="AC98" s="65">
        <v>-135012.72422992706</v>
      </c>
      <c r="AD98" s="42">
        <v>-11347.437320670258</v>
      </c>
      <c r="AE98" s="42">
        <v>48071.962775898588</v>
      </c>
      <c r="AF98" s="42">
        <v>34009.999999999956</v>
      </c>
      <c r="AG98" s="42">
        <v>0</v>
      </c>
      <c r="AH98" s="44">
        <v>0</v>
      </c>
    </row>
    <row r="99" spans="1:34" s="4" customFormat="1">
      <c r="A99" s="46">
        <v>3079</v>
      </c>
      <c r="B99" s="55" t="s">
        <v>208</v>
      </c>
      <c r="C99" s="56">
        <v>2.4572E-4</v>
      </c>
      <c r="D99" s="56">
        <v>2.184E-4</v>
      </c>
      <c r="E99" s="64">
        <v>28959.828399999999</v>
      </c>
      <c r="F99" s="42">
        <v>9976</v>
      </c>
      <c r="G99" s="43">
        <v>38935.828399999999</v>
      </c>
      <c r="H99" s="65">
        <v>543560</v>
      </c>
      <c r="I99" s="42">
        <v>650736</v>
      </c>
      <c r="J99" s="42">
        <v>444929</v>
      </c>
      <c r="K99" s="42">
        <v>446897</v>
      </c>
      <c r="L99" s="44">
        <v>647368</v>
      </c>
      <c r="M99" s="65">
        <v>30713</v>
      </c>
      <c r="N99" s="42">
        <v>-30540.075335431622</v>
      </c>
      <c r="O99" s="42">
        <v>172.92466456837792</v>
      </c>
      <c r="P99" s="42">
        <v>0</v>
      </c>
      <c r="Q99" s="44">
        <v>172.92466456837792</v>
      </c>
      <c r="R99" s="45">
        <v>10850</v>
      </c>
      <c r="S99" s="65">
        <v>13244</v>
      </c>
      <c r="T99" s="42">
        <v>30553</v>
      </c>
      <c r="U99" s="42">
        <v>40838</v>
      </c>
      <c r="V99" s="42">
        <v>41925.922707605125</v>
      </c>
      <c r="W99" s="44">
        <v>126560.92270760512</v>
      </c>
      <c r="X99" s="65">
        <v>43537</v>
      </c>
      <c r="Y99" s="42">
        <v>36062</v>
      </c>
      <c r="Z99" s="42">
        <v>29747</v>
      </c>
      <c r="AA99" s="42">
        <v>49724.370472609124</v>
      </c>
      <c r="AB99" s="43">
        <v>159070.37047260912</v>
      </c>
      <c r="AC99" s="65">
        <v>-30017.079931385993</v>
      </c>
      <c r="AD99" s="42">
        <v>-10034.780125153353</v>
      </c>
      <c r="AE99" s="42">
        <v>-1243.5877084646509</v>
      </c>
      <c r="AF99" s="42">
        <v>8786</v>
      </c>
      <c r="AG99" s="42">
        <v>0</v>
      </c>
      <c r="AH99" s="44">
        <v>0</v>
      </c>
    </row>
    <row r="100" spans="1:34" s="4" customFormat="1">
      <c r="A100" s="46">
        <v>3080</v>
      </c>
      <c r="B100" s="55" t="s">
        <v>209</v>
      </c>
      <c r="C100" s="56">
        <v>2.8257E-4</v>
      </c>
      <c r="D100" s="56">
        <v>3.7534999999999999E-4</v>
      </c>
      <c r="E100" s="64">
        <v>49629.841999999997</v>
      </c>
      <c r="F100" s="42">
        <v>11473</v>
      </c>
      <c r="G100" s="43">
        <v>61102.841999999997</v>
      </c>
      <c r="H100" s="65">
        <v>625076</v>
      </c>
      <c r="I100" s="42">
        <v>748325</v>
      </c>
      <c r="J100" s="42">
        <v>511654</v>
      </c>
      <c r="K100" s="42">
        <v>513916</v>
      </c>
      <c r="L100" s="44">
        <v>744452</v>
      </c>
      <c r="M100" s="65">
        <v>35319</v>
      </c>
      <c r="N100" s="42">
        <v>-65978.507473714475</v>
      </c>
      <c r="O100" s="42">
        <v>-30659.507473714475</v>
      </c>
      <c r="P100" s="42">
        <v>0</v>
      </c>
      <c r="Q100" s="44">
        <v>-30659.507473714475</v>
      </c>
      <c r="R100" s="45">
        <v>12478</v>
      </c>
      <c r="S100" s="65">
        <v>15230</v>
      </c>
      <c r="T100" s="42">
        <v>35135</v>
      </c>
      <c r="U100" s="42">
        <v>46962</v>
      </c>
      <c r="V100" s="42">
        <v>22341.706320958066</v>
      </c>
      <c r="W100" s="44">
        <v>119668.70632095807</v>
      </c>
      <c r="X100" s="65">
        <v>50066</v>
      </c>
      <c r="Y100" s="42">
        <v>41470</v>
      </c>
      <c r="Z100" s="42">
        <v>34209</v>
      </c>
      <c r="AA100" s="42">
        <v>165432.50699912733</v>
      </c>
      <c r="AB100" s="43">
        <v>291177.50699912733</v>
      </c>
      <c r="AC100" s="65">
        <v>-70633.85323373643</v>
      </c>
      <c r="AD100" s="42">
        <v>-74003.785315096669</v>
      </c>
      <c r="AE100" s="42">
        <v>-36974.162129336153</v>
      </c>
      <c r="AF100" s="42">
        <v>10103</v>
      </c>
      <c r="AG100" s="42">
        <v>0</v>
      </c>
      <c r="AH100" s="44">
        <v>0</v>
      </c>
    </row>
    <row r="101" spans="1:34" s="4" customFormat="1">
      <c r="A101" s="46">
        <v>3081</v>
      </c>
      <c r="B101" s="55" t="s">
        <v>210</v>
      </c>
      <c r="C101" s="56">
        <v>8.0772000000000005E-4</v>
      </c>
      <c r="D101" s="56">
        <v>8.9483E-4</v>
      </c>
      <c r="E101" s="64">
        <v>120211.83199999999</v>
      </c>
      <c r="F101" s="42">
        <v>32794</v>
      </c>
      <c r="G101" s="43">
        <v>153005.83199999999</v>
      </c>
      <c r="H101" s="65">
        <v>1786766</v>
      </c>
      <c r="I101" s="42">
        <v>2139071</v>
      </c>
      <c r="J101" s="42">
        <v>1462553</v>
      </c>
      <c r="K101" s="42">
        <v>1469019</v>
      </c>
      <c r="L101" s="44">
        <v>2127999</v>
      </c>
      <c r="M101" s="65">
        <v>100959</v>
      </c>
      <c r="N101" s="42">
        <v>-30257.413670619662</v>
      </c>
      <c r="O101" s="42">
        <v>70701.586329380341</v>
      </c>
      <c r="P101" s="42">
        <v>0</v>
      </c>
      <c r="Q101" s="44">
        <v>70701.586329380341</v>
      </c>
      <c r="R101" s="45">
        <v>35667</v>
      </c>
      <c r="S101" s="65">
        <v>43534</v>
      </c>
      <c r="T101" s="42">
        <v>100434</v>
      </c>
      <c r="U101" s="42">
        <v>134239</v>
      </c>
      <c r="V101" s="42">
        <v>126880.24414806101</v>
      </c>
      <c r="W101" s="44">
        <v>405087.24414806103</v>
      </c>
      <c r="X101" s="65">
        <v>143113</v>
      </c>
      <c r="Y101" s="42">
        <v>118541</v>
      </c>
      <c r="Z101" s="42">
        <v>97784</v>
      </c>
      <c r="AA101" s="42">
        <v>193149.96365000549</v>
      </c>
      <c r="AB101" s="43">
        <v>552587.96365000552</v>
      </c>
      <c r="AC101" s="65">
        <v>-53737.206036230709</v>
      </c>
      <c r="AD101" s="42">
        <v>-68149.834907050768</v>
      </c>
      <c r="AE101" s="42">
        <v>-54493.678558663007</v>
      </c>
      <c r="AF101" s="42">
        <v>28880</v>
      </c>
      <c r="AG101" s="42">
        <v>0</v>
      </c>
      <c r="AH101" s="44">
        <v>0</v>
      </c>
    </row>
    <row r="102" spans="1:34" s="4" customFormat="1">
      <c r="A102" s="46">
        <v>3082</v>
      </c>
      <c r="B102" s="55" t="s">
        <v>211</v>
      </c>
      <c r="C102" s="56">
        <v>4.3368999999999998E-4</v>
      </c>
      <c r="D102" s="56">
        <v>2.8173E-4</v>
      </c>
      <c r="E102" s="64">
        <v>35437.924399999996</v>
      </c>
      <c r="F102" s="42">
        <v>17608</v>
      </c>
      <c r="G102" s="43">
        <v>53045.924399999996</v>
      </c>
      <c r="H102" s="65">
        <v>959370</v>
      </c>
      <c r="I102" s="42">
        <v>1148534</v>
      </c>
      <c r="J102" s="42">
        <v>785290</v>
      </c>
      <c r="K102" s="42">
        <v>788762</v>
      </c>
      <c r="L102" s="44">
        <v>1142589</v>
      </c>
      <c r="M102" s="65">
        <v>54208</v>
      </c>
      <c r="N102" s="42">
        <v>-50096.626287102597</v>
      </c>
      <c r="O102" s="42">
        <v>4111.3737128974026</v>
      </c>
      <c r="P102" s="42">
        <v>0</v>
      </c>
      <c r="Q102" s="44">
        <v>4111.3737128974026</v>
      </c>
      <c r="R102" s="45">
        <v>19151</v>
      </c>
      <c r="S102" s="65">
        <v>23375</v>
      </c>
      <c r="T102" s="42">
        <v>53926</v>
      </c>
      <c r="U102" s="42">
        <v>72077</v>
      </c>
      <c r="V102" s="42">
        <v>237198.12031831703</v>
      </c>
      <c r="W102" s="44">
        <v>386576.12031831703</v>
      </c>
      <c r="X102" s="65">
        <v>76842</v>
      </c>
      <c r="Y102" s="42">
        <v>63648</v>
      </c>
      <c r="Z102" s="42">
        <v>52503</v>
      </c>
      <c r="AA102" s="42">
        <v>224126.16619806809</v>
      </c>
      <c r="AB102" s="43">
        <v>417119.16619806807</v>
      </c>
      <c r="AC102" s="65">
        <v>-68455.695294801466</v>
      </c>
      <c r="AD102" s="42">
        <v>-4828.7821177608566</v>
      </c>
      <c r="AE102" s="42">
        <v>27235.431532811264</v>
      </c>
      <c r="AF102" s="42">
        <v>15506.000000000022</v>
      </c>
      <c r="AG102" s="42">
        <v>0</v>
      </c>
      <c r="AH102" s="44">
        <v>0</v>
      </c>
    </row>
    <row r="103" spans="1:34" s="4" customFormat="1">
      <c r="A103" s="46">
        <v>3083</v>
      </c>
      <c r="B103" s="55" t="s">
        <v>212</v>
      </c>
      <c r="C103" s="56">
        <v>7.9235000000000004E-4</v>
      </c>
      <c r="D103" s="56">
        <v>4.5092E-4</v>
      </c>
      <c r="E103" s="64">
        <v>59836.978799999997</v>
      </c>
      <c r="F103" s="42">
        <v>32170</v>
      </c>
      <c r="G103" s="43">
        <v>92006.978799999997</v>
      </c>
      <c r="H103" s="65">
        <v>1752766</v>
      </c>
      <c r="I103" s="42">
        <v>2098367</v>
      </c>
      <c r="J103" s="42">
        <v>1434722</v>
      </c>
      <c r="K103" s="42">
        <v>1441065</v>
      </c>
      <c r="L103" s="44">
        <v>2087506</v>
      </c>
      <c r="M103" s="65">
        <v>99038</v>
      </c>
      <c r="N103" s="42">
        <v>62951.818225969088</v>
      </c>
      <c r="O103" s="42">
        <v>161989.81822596909</v>
      </c>
      <c r="P103" s="42">
        <v>0</v>
      </c>
      <c r="Q103" s="44">
        <v>161989.81822596909</v>
      </c>
      <c r="R103" s="45">
        <v>34988</v>
      </c>
      <c r="S103" s="65">
        <v>42706</v>
      </c>
      <c r="T103" s="42">
        <v>98523</v>
      </c>
      <c r="U103" s="42">
        <v>131685</v>
      </c>
      <c r="V103" s="42">
        <v>554774.34567320708</v>
      </c>
      <c r="W103" s="44">
        <v>827688.34567320708</v>
      </c>
      <c r="X103" s="65">
        <v>140390</v>
      </c>
      <c r="Y103" s="42">
        <v>116285</v>
      </c>
      <c r="Z103" s="42">
        <v>95924</v>
      </c>
      <c r="AA103" s="42">
        <v>311599.45746932976</v>
      </c>
      <c r="AB103" s="43">
        <v>664198.4574693297</v>
      </c>
      <c r="AC103" s="65">
        <v>6335.6367513026198</v>
      </c>
      <c r="AD103" s="42">
        <v>60360.216121088568</v>
      </c>
      <c r="AE103" s="42">
        <v>68463.035331486171</v>
      </c>
      <c r="AF103" s="42">
        <v>28331</v>
      </c>
      <c r="AG103" s="42">
        <v>0</v>
      </c>
      <c r="AH103" s="44">
        <v>0</v>
      </c>
    </row>
    <row r="104" spans="1:34" s="4" customFormat="1">
      <c r="A104" s="46">
        <v>3084</v>
      </c>
      <c r="B104" s="55" t="s">
        <v>213</v>
      </c>
      <c r="C104" s="56">
        <v>4.3441999999999998E-4</v>
      </c>
      <c r="D104" s="56">
        <v>2.7902999999999999E-4</v>
      </c>
      <c r="E104" s="64">
        <v>36834.955600000001</v>
      </c>
      <c r="F104" s="42">
        <v>17638</v>
      </c>
      <c r="G104" s="43">
        <v>54472.955600000001</v>
      </c>
      <c r="H104" s="65">
        <v>960985</v>
      </c>
      <c r="I104" s="42">
        <v>1150467</v>
      </c>
      <c r="J104" s="42">
        <v>786612</v>
      </c>
      <c r="K104" s="42">
        <v>790090</v>
      </c>
      <c r="L104" s="44">
        <v>1144512</v>
      </c>
      <c r="M104" s="65">
        <v>54299</v>
      </c>
      <c r="N104" s="42">
        <v>-1114.3070966031446</v>
      </c>
      <c r="O104" s="42">
        <v>53184.692903396855</v>
      </c>
      <c r="P104" s="42">
        <v>0</v>
      </c>
      <c r="Q104" s="44">
        <v>53184.692903396855</v>
      </c>
      <c r="R104" s="45">
        <v>19183</v>
      </c>
      <c r="S104" s="65">
        <v>23414</v>
      </c>
      <c r="T104" s="42">
        <v>54017</v>
      </c>
      <c r="U104" s="42">
        <v>72199</v>
      </c>
      <c r="V104" s="42">
        <v>249117.61362247446</v>
      </c>
      <c r="W104" s="44">
        <v>398747.61362247448</v>
      </c>
      <c r="X104" s="65">
        <v>76971</v>
      </c>
      <c r="Y104" s="42">
        <v>63755</v>
      </c>
      <c r="Z104" s="42">
        <v>52592</v>
      </c>
      <c r="AA104" s="42">
        <v>145636.5103993091</v>
      </c>
      <c r="AB104" s="43">
        <v>338954.5103993091</v>
      </c>
      <c r="AC104" s="65">
        <v>-10406.506223240456</v>
      </c>
      <c r="AD104" s="42">
        <v>26252.257609272339</v>
      </c>
      <c r="AE104" s="42">
        <v>28414.351837133479</v>
      </c>
      <c r="AF104" s="42">
        <v>15533</v>
      </c>
      <c r="AG104" s="42">
        <v>0</v>
      </c>
      <c r="AH104" s="44">
        <v>0</v>
      </c>
    </row>
    <row r="105" spans="1:34" s="4" customFormat="1">
      <c r="A105" s="46">
        <v>3085</v>
      </c>
      <c r="B105" s="55" t="s">
        <v>214</v>
      </c>
      <c r="C105" s="56">
        <v>6.4957000000000003E-4</v>
      </c>
      <c r="D105" s="56">
        <v>5.9827999999999997E-4</v>
      </c>
      <c r="E105" s="64">
        <v>78353.872799999997</v>
      </c>
      <c r="F105" s="42">
        <v>26373</v>
      </c>
      <c r="G105" s="43">
        <v>104726.8728</v>
      </c>
      <c r="H105" s="65">
        <v>1436921</v>
      </c>
      <c r="I105" s="42">
        <v>1720245</v>
      </c>
      <c r="J105" s="42">
        <v>1176188</v>
      </c>
      <c r="K105" s="42">
        <v>1181388</v>
      </c>
      <c r="L105" s="44">
        <v>1711341</v>
      </c>
      <c r="M105" s="65">
        <v>81192</v>
      </c>
      <c r="N105" s="42">
        <v>-70663.097948147319</v>
      </c>
      <c r="O105" s="42">
        <v>10528.902051852681</v>
      </c>
      <c r="P105" s="42">
        <v>0</v>
      </c>
      <c r="Q105" s="44">
        <v>10528.902051852681</v>
      </c>
      <c r="R105" s="45">
        <v>28684</v>
      </c>
      <c r="S105" s="65">
        <v>35010</v>
      </c>
      <c r="T105" s="42">
        <v>80769</v>
      </c>
      <c r="U105" s="42">
        <v>107956</v>
      </c>
      <c r="V105" s="42">
        <v>76936.888261959743</v>
      </c>
      <c r="W105" s="44">
        <v>300671.88826195977</v>
      </c>
      <c r="X105" s="65">
        <v>115092</v>
      </c>
      <c r="Y105" s="42">
        <v>95331</v>
      </c>
      <c r="Z105" s="42">
        <v>78638</v>
      </c>
      <c r="AA105" s="42">
        <v>106648.84566638641</v>
      </c>
      <c r="AB105" s="43">
        <v>395709.84566638642</v>
      </c>
      <c r="AC105" s="65">
        <v>-79688.047521818808</v>
      </c>
      <c r="AD105" s="42">
        <v>-29175.774979026821</v>
      </c>
      <c r="AE105" s="42">
        <v>-9399.1349035810326</v>
      </c>
      <c r="AF105" s="42">
        <v>23225</v>
      </c>
      <c r="AG105" s="42">
        <v>0</v>
      </c>
      <c r="AH105" s="44">
        <v>0</v>
      </c>
    </row>
    <row r="106" spans="1:34" s="4" customFormat="1">
      <c r="A106" s="46">
        <v>3086</v>
      </c>
      <c r="B106" s="55" t="s">
        <v>215</v>
      </c>
      <c r="C106" s="56">
        <v>3.3632999999999997E-4</v>
      </c>
      <c r="D106" s="56">
        <v>2.7025999999999998E-4</v>
      </c>
      <c r="E106" s="64">
        <v>35661.9692</v>
      </c>
      <c r="F106" s="42">
        <v>13655</v>
      </c>
      <c r="G106" s="43">
        <v>49316.9692</v>
      </c>
      <c r="H106" s="65">
        <v>743999</v>
      </c>
      <c r="I106" s="42">
        <v>890697</v>
      </c>
      <c r="J106" s="42">
        <v>608999</v>
      </c>
      <c r="K106" s="42">
        <v>611691</v>
      </c>
      <c r="L106" s="44">
        <v>886087</v>
      </c>
      <c r="M106" s="65">
        <v>42039</v>
      </c>
      <c r="N106" s="42">
        <v>-11703.423893582416</v>
      </c>
      <c r="O106" s="42">
        <v>30335.576106417582</v>
      </c>
      <c r="P106" s="42">
        <v>0</v>
      </c>
      <c r="Q106" s="44">
        <v>30335.576106417582</v>
      </c>
      <c r="R106" s="45">
        <v>14852</v>
      </c>
      <c r="S106" s="65">
        <v>18127</v>
      </c>
      <c r="T106" s="42">
        <v>41820</v>
      </c>
      <c r="U106" s="42">
        <v>55896</v>
      </c>
      <c r="V106" s="42">
        <v>102750.02113294287</v>
      </c>
      <c r="W106" s="44">
        <v>218593.02113294287</v>
      </c>
      <c r="X106" s="65">
        <v>59591</v>
      </c>
      <c r="Y106" s="42">
        <v>49360</v>
      </c>
      <c r="Z106" s="42">
        <v>40717</v>
      </c>
      <c r="AA106" s="42">
        <v>82919.572998599993</v>
      </c>
      <c r="AB106" s="43">
        <v>232587.57299859999</v>
      </c>
      <c r="AC106" s="65">
        <v>-24401.00763580441</v>
      </c>
      <c r="AD106" s="42">
        <v>-8097.2365653014131</v>
      </c>
      <c r="AE106" s="42">
        <v>6478.6923354487153</v>
      </c>
      <c r="AF106" s="42">
        <v>12024.999999999985</v>
      </c>
      <c r="AG106" s="42">
        <v>0</v>
      </c>
      <c r="AH106" s="44">
        <v>0</v>
      </c>
    </row>
    <row r="107" spans="1:34" s="4" customFormat="1">
      <c r="A107" s="46">
        <v>3087</v>
      </c>
      <c r="B107" s="55" t="s">
        <v>216</v>
      </c>
      <c r="C107" s="56">
        <v>4.7136999999999998E-4</v>
      </c>
      <c r="D107" s="56">
        <v>4.2091999999999997E-4</v>
      </c>
      <c r="E107" s="64">
        <v>53943.729599999999</v>
      </c>
      <c r="F107" s="42">
        <v>19138</v>
      </c>
      <c r="G107" s="43">
        <v>73081.729599999991</v>
      </c>
      <c r="H107" s="65">
        <v>1042722</v>
      </c>
      <c r="I107" s="42">
        <v>1248321</v>
      </c>
      <c r="J107" s="42">
        <v>853518</v>
      </c>
      <c r="K107" s="42">
        <v>857291</v>
      </c>
      <c r="L107" s="44">
        <v>1241860</v>
      </c>
      <c r="M107" s="65">
        <v>58918</v>
      </c>
      <c r="N107" s="42">
        <v>-136931.06878161331</v>
      </c>
      <c r="O107" s="42">
        <v>-78013.068781613314</v>
      </c>
      <c r="P107" s="42">
        <v>0</v>
      </c>
      <c r="Q107" s="44">
        <v>-78013.068781613314</v>
      </c>
      <c r="R107" s="45">
        <v>20815</v>
      </c>
      <c r="S107" s="65">
        <v>25406</v>
      </c>
      <c r="T107" s="42">
        <v>58611</v>
      </c>
      <c r="U107" s="42">
        <v>78340</v>
      </c>
      <c r="V107" s="42">
        <v>75994.639775119198</v>
      </c>
      <c r="W107" s="44">
        <v>238351.6397751192</v>
      </c>
      <c r="X107" s="65">
        <v>83518</v>
      </c>
      <c r="Y107" s="42">
        <v>69178</v>
      </c>
      <c r="Z107" s="42">
        <v>57065</v>
      </c>
      <c r="AA107" s="42">
        <v>180600.52996749597</v>
      </c>
      <c r="AB107" s="43">
        <v>390361.52996749594</v>
      </c>
      <c r="AC107" s="65">
        <v>-131094.70772402227</v>
      </c>
      <c r="AD107" s="42">
        <v>-34586.133903212067</v>
      </c>
      <c r="AE107" s="42">
        <v>-3184.0485651424424</v>
      </c>
      <c r="AF107" s="42">
        <v>16855.000000000029</v>
      </c>
      <c r="AG107" s="42">
        <v>0</v>
      </c>
      <c r="AH107" s="44">
        <v>0</v>
      </c>
    </row>
    <row r="108" spans="1:34" s="4" customFormat="1">
      <c r="A108" s="46">
        <v>3088</v>
      </c>
      <c r="B108" s="55" t="s">
        <v>217</v>
      </c>
      <c r="C108" s="56">
        <v>3.8236999999999999E-4</v>
      </c>
      <c r="D108" s="56">
        <v>3.0569000000000001E-4</v>
      </c>
      <c r="E108" s="64">
        <v>42216.236000000004</v>
      </c>
      <c r="F108" s="42">
        <v>15524</v>
      </c>
      <c r="G108" s="43">
        <v>57740.236000000004</v>
      </c>
      <c r="H108" s="65">
        <v>845845</v>
      </c>
      <c r="I108" s="42">
        <v>1012624</v>
      </c>
      <c r="J108" s="42">
        <v>692364</v>
      </c>
      <c r="K108" s="42">
        <v>695425</v>
      </c>
      <c r="L108" s="44">
        <v>1007383</v>
      </c>
      <c r="M108" s="65">
        <v>47794</v>
      </c>
      <c r="N108" s="42">
        <v>45853.382416317341</v>
      </c>
      <c r="O108" s="42">
        <v>93647.382416317341</v>
      </c>
      <c r="P108" s="42">
        <v>0</v>
      </c>
      <c r="Q108" s="44">
        <v>93647.382416317341</v>
      </c>
      <c r="R108" s="45">
        <v>16885</v>
      </c>
      <c r="S108" s="65">
        <v>20609</v>
      </c>
      <c r="T108" s="42">
        <v>47545</v>
      </c>
      <c r="U108" s="42">
        <v>63548</v>
      </c>
      <c r="V108" s="42">
        <v>181919.71594109503</v>
      </c>
      <c r="W108" s="44">
        <v>313621.71594109503</v>
      </c>
      <c r="X108" s="65">
        <v>67749</v>
      </c>
      <c r="Y108" s="42">
        <v>56116</v>
      </c>
      <c r="Z108" s="42">
        <v>46291</v>
      </c>
      <c r="AA108" s="42">
        <v>17465.760999649716</v>
      </c>
      <c r="AB108" s="43">
        <v>187621.7609996497</v>
      </c>
      <c r="AC108" s="65">
        <v>59178.795585348926</v>
      </c>
      <c r="AD108" s="42">
        <v>45095.760321963709</v>
      </c>
      <c r="AE108" s="42">
        <v>8053.3990341326607</v>
      </c>
      <c r="AF108" s="42">
        <v>13672</v>
      </c>
      <c r="AG108" s="42">
        <v>0</v>
      </c>
      <c r="AH108" s="44">
        <v>0</v>
      </c>
    </row>
    <row r="109" spans="1:34" s="4" customFormat="1">
      <c r="A109" s="46">
        <v>3801</v>
      </c>
      <c r="B109" s="55" t="s">
        <v>274</v>
      </c>
      <c r="C109" s="56">
        <v>2.6433899999999998E-3</v>
      </c>
      <c r="D109" s="56">
        <v>2.5124000000000001E-3</v>
      </c>
      <c r="E109" s="64">
        <v>322520.45679999999</v>
      </c>
      <c r="F109" s="42">
        <v>107323</v>
      </c>
      <c r="G109" s="43">
        <v>429843.45679999999</v>
      </c>
      <c r="H109" s="65">
        <v>5847470</v>
      </c>
      <c r="I109" s="42">
        <v>7000443</v>
      </c>
      <c r="J109" s="42">
        <v>4786432</v>
      </c>
      <c r="K109" s="42">
        <v>4807593</v>
      </c>
      <c r="L109" s="44">
        <v>6964211</v>
      </c>
      <c r="M109" s="65">
        <v>330405</v>
      </c>
      <c r="N109" s="42">
        <v>-97682.24865758224</v>
      </c>
      <c r="O109" s="42">
        <v>232722.75134241776</v>
      </c>
      <c r="P109" s="42">
        <v>0</v>
      </c>
      <c r="Q109" s="44">
        <v>232722.75134241776</v>
      </c>
      <c r="R109" s="45">
        <v>116726</v>
      </c>
      <c r="S109" s="65">
        <v>142473</v>
      </c>
      <c r="T109" s="42">
        <v>328685</v>
      </c>
      <c r="U109" s="42">
        <v>439319</v>
      </c>
      <c r="V109" s="42">
        <v>486999.44031572272</v>
      </c>
      <c r="W109" s="44">
        <v>1397476.4403157227</v>
      </c>
      <c r="X109" s="65">
        <v>468359</v>
      </c>
      <c r="Y109" s="42">
        <v>387943</v>
      </c>
      <c r="Z109" s="42">
        <v>320014</v>
      </c>
      <c r="AA109" s="42">
        <v>751183.88781292504</v>
      </c>
      <c r="AB109" s="43">
        <v>1927499.887812925</v>
      </c>
      <c r="AC109" s="65">
        <v>-202044.48857033614</v>
      </c>
      <c r="AD109" s="42">
        <v>-361160.97957338381</v>
      </c>
      <c r="AE109" s="42">
        <v>-61333.979353482311</v>
      </c>
      <c r="AF109" s="42">
        <v>94516</v>
      </c>
      <c r="AG109" s="42">
        <v>0</v>
      </c>
      <c r="AH109" s="44">
        <v>0</v>
      </c>
    </row>
    <row r="110" spans="1:34" s="4" customFormat="1">
      <c r="A110" s="46">
        <v>5470</v>
      </c>
      <c r="B110" s="55" t="s">
        <v>321</v>
      </c>
      <c r="C110" s="56">
        <v>1.22665E-2</v>
      </c>
      <c r="D110" s="56">
        <v>9.4800100000000005E-3</v>
      </c>
      <c r="E110" s="64">
        <v>1242543.0720000002</v>
      </c>
      <c r="F110" s="42">
        <v>498028</v>
      </c>
      <c r="G110" s="43">
        <v>1740571.0720000002</v>
      </c>
      <c r="H110" s="65">
        <v>27134851</v>
      </c>
      <c r="I110" s="42">
        <v>32485157</v>
      </c>
      <c r="J110" s="42">
        <v>22211163</v>
      </c>
      <c r="K110" s="42">
        <v>22309362</v>
      </c>
      <c r="L110" s="44">
        <v>32317022</v>
      </c>
      <c r="M110" s="65">
        <v>1533227</v>
      </c>
      <c r="N110" s="42">
        <v>-2095520.6664366664</v>
      </c>
      <c r="O110" s="42">
        <v>-562293.66643666639</v>
      </c>
      <c r="P110" s="42">
        <v>0</v>
      </c>
      <c r="Q110" s="44">
        <v>-562293.66643666639</v>
      </c>
      <c r="R110" s="45">
        <v>541660</v>
      </c>
      <c r="S110" s="65">
        <v>661136</v>
      </c>
      <c r="T110" s="42">
        <v>1525245</v>
      </c>
      <c r="U110" s="42">
        <v>2038635</v>
      </c>
      <c r="V110" s="42">
        <v>4339412.6877974644</v>
      </c>
      <c r="W110" s="44">
        <v>8564428.6877974644</v>
      </c>
      <c r="X110" s="65">
        <v>2173394</v>
      </c>
      <c r="Y110" s="42">
        <v>1800227</v>
      </c>
      <c r="Z110" s="42">
        <v>1485009</v>
      </c>
      <c r="AA110" s="42">
        <v>4807718.154727662</v>
      </c>
      <c r="AB110" s="43">
        <v>10266348.154727662</v>
      </c>
      <c r="AC110" s="65">
        <v>-2004348.3681183588</v>
      </c>
      <c r="AD110" s="42">
        <v>-479194.14087367663</v>
      </c>
      <c r="AE110" s="42">
        <v>343031.04206183774</v>
      </c>
      <c r="AF110" s="42">
        <v>438592</v>
      </c>
      <c r="AG110" s="42">
        <v>0</v>
      </c>
      <c r="AH110" s="44">
        <v>0</v>
      </c>
    </row>
    <row r="111" spans="1:34" s="4" customFormat="1">
      <c r="A111" s="46">
        <v>7403</v>
      </c>
      <c r="B111" s="55" t="s">
        <v>346</v>
      </c>
      <c r="C111" s="56">
        <v>7.6152000000000001E-4</v>
      </c>
      <c r="D111" s="56">
        <v>4.2462000000000001E-4</v>
      </c>
      <c r="E111" s="64">
        <v>57169.763999999996</v>
      </c>
      <c r="F111" s="42">
        <v>30918</v>
      </c>
      <c r="G111" s="43">
        <v>88087.763999999996</v>
      </c>
      <c r="H111" s="65">
        <v>1684566</v>
      </c>
      <c r="I111" s="42">
        <v>2016720</v>
      </c>
      <c r="J111" s="42">
        <v>1378897</v>
      </c>
      <c r="K111" s="42">
        <v>1384994</v>
      </c>
      <c r="L111" s="44">
        <v>2006282</v>
      </c>
      <c r="M111" s="65">
        <v>95185</v>
      </c>
      <c r="N111" s="42">
        <v>43883.717104839838</v>
      </c>
      <c r="O111" s="42">
        <v>139068.71710483983</v>
      </c>
      <c r="P111" s="42">
        <v>0</v>
      </c>
      <c r="Q111" s="44">
        <v>139068.71710483983</v>
      </c>
      <c r="R111" s="45">
        <v>33627</v>
      </c>
      <c r="S111" s="65">
        <v>41044</v>
      </c>
      <c r="T111" s="42">
        <v>94689</v>
      </c>
      <c r="U111" s="42">
        <v>126561</v>
      </c>
      <c r="V111" s="42">
        <v>570677.53116133471</v>
      </c>
      <c r="W111" s="44">
        <v>832971.53116133471</v>
      </c>
      <c r="X111" s="65">
        <v>134927</v>
      </c>
      <c r="Y111" s="42">
        <v>111760</v>
      </c>
      <c r="Z111" s="42">
        <v>92191</v>
      </c>
      <c r="AA111" s="42">
        <v>341666.4620455702</v>
      </c>
      <c r="AB111" s="43">
        <v>680544.46204557014</v>
      </c>
      <c r="AC111" s="65">
        <v>8596.2309504175719</v>
      </c>
      <c r="AD111" s="42">
        <v>48193.817104191126</v>
      </c>
      <c r="AE111" s="42">
        <v>68408.021061155814</v>
      </c>
      <c r="AF111" s="42">
        <v>27229.000000000058</v>
      </c>
      <c r="AG111" s="42">
        <v>0</v>
      </c>
      <c r="AH111" s="44">
        <v>0</v>
      </c>
    </row>
    <row r="112" spans="1:34" s="4" customFormat="1">
      <c r="A112" s="46">
        <v>7407</v>
      </c>
      <c r="B112" s="55" t="s">
        <v>347</v>
      </c>
      <c r="C112" s="56">
        <v>0</v>
      </c>
      <c r="D112" s="56">
        <v>0</v>
      </c>
      <c r="E112" s="64">
        <v>0</v>
      </c>
      <c r="F112" s="42">
        <v>0</v>
      </c>
      <c r="G112" s="43">
        <v>0</v>
      </c>
      <c r="H112" s="65">
        <v>0</v>
      </c>
      <c r="I112" s="42">
        <v>0</v>
      </c>
      <c r="J112" s="42">
        <v>0</v>
      </c>
      <c r="K112" s="42">
        <v>0</v>
      </c>
      <c r="L112" s="44">
        <v>0</v>
      </c>
      <c r="M112" s="65">
        <v>0</v>
      </c>
      <c r="N112" s="42">
        <v>-4984816.7847014396</v>
      </c>
      <c r="O112" s="42">
        <v>-4984816.7847014396</v>
      </c>
      <c r="P112" s="42">
        <v>0</v>
      </c>
      <c r="Q112" s="44">
        <v>-4984816.7847014396</v>
      </c>
      <c r="R112" s="45">
        <v>0</v>
      </c>
      <c r="S112" s="65">
        <v>0</v>
      </c>
      <c r="T112" s="42">
        <v>0</v>
      </c>
      <c r="U112" s="42">
        <v>0</v>
      </c>
      <c r="V112" s="42">
        <v>261345.39432682257</v>
      </c>
      <c r="W112" s="44">
        <v>261345.39432682257</v>
      </c>
      <c r="X112" s="65">
        <v>0</v>
      </c>
      <c r="Y112" s="42">
        <v>0</v>
      </c>
      <c r="Z112" s="42">
        <v>0</v>
      </c>
      <c r="AA112" s="42">
        <v>7950559.6022162642</v>
      </c>
      <c r="AB112" s="43">
        <v>7950559.6022162642</v>
      </c>
      <c r="AC112" s="65">
        <v>-5066592.7713561561</v>
      </c>
      <c r="AD112" s="42">
        <v>-2622621.4365332853</v>
      </c>
      <c r="AE112" s="42">
        <v>0</v>
      </c>
      <c r="AF112" s="42">
        <v>0</v>
      </c>
      <c r="AG112" s="42">
        <v>0</v>
      </c>
      <c r="AH112" s="44">
        <v>0</v>
      </c>
    </row>
    <row r="113" spans="1:34" s="4" customFormat="1">
      <c r="A113" s="46">
        <v>7408</v>
      </c>
      <c r="B113" s="55" t="s">
        <v>348</v>
      </c>
      <c r="C113" s="56">
        <v>1.8437E-4</v>
      </c>
      <c r="D113" s="56">
        <v>1.0875E-4</v>
      </c>
      <c r="E113" s="64">
        <v>17643.1692</v>
      </c>
      <c r="F113" s="42">
        <v>7486</v>
      </c>
      <c r="G113" s="43">
        <v>25129.1692</v>
      </c>
      <c r="H113" s="65">
        <v>407847</v>
      </c>
      <c r="I113" s="42">
        <v>488264</v>
      </c>
      <c r="J113" s="42">
        <v>333842</v>
      </c>
      <c r="K113" s="42">
        <v>335318</v>
      </c>
      <c r="L113" s="44">
        <v>485737</v>
      </c>
      <c r="M113" s="65">
        <v>23045</v>
      </c>
      <c r="N113" s="42">
        <v>57406.175602573181</v>
      </c>
      <c r="O113" s="42">
        <v>80451.175602573174</v>
      </c>
      <c r="P113" s="42">
        <v>0</v>
      </c>
      <c r="Q113" s="44">
        <v>80451.175602573174</v>
      </c>
      <c r="R113" s="45">
        <v>8141</v>
      </c>
      <c r="S113" s="65">
        <v>9937</v>
      </c>
      <c r="T113" s="42">
        <v>22925</v>
      </c>
      <c r="U113" s="42">
        <v>30641</v>
      </c>
      <c r="V113" s="42">
        <v>136043.36156353072</v>
      </c>
      <c r="W113" s="44">
        <v>199546.36156353072</v>
      </c>
      <c r="X113" s="65">
        <v>32667</v>
      </c>
      <c r="Y113" s="42">
        <v>27058</v>
      </c>
      <c r="Z113" s="42">
        <v>22320</v>
      </c>
      <c r="AA113" s="42">
        <v>0</v>
      </c>
      <c r="AB113" s="43">
        <v>82045</v>
      </c>
      <c r="AC113" s="65">
        <v>54557.149534981603</v>
      </c>
      <c r="AD113" s="42">
        <v>41105.798282980635</v>
      </c>
      <c r="AE113" s="42">
        <v>15246.413745568483</v>
      </c>
      <c r="AF113" s="42">
        <v>6592</v>
      </c>
      <c r="AG113" s="42">
        <v>0</v>
      </c>
      <c r="AH113" s="44">
        <v>0</v>
      </c>
    </row>
    <row r="114" spans="1:34" s="4" customFormat="1">
      <c r="A114" s="46">
        <v>7409</v>
      </c>
      <c r="B114" s="55" t="s">
        <v>349</v>
      </c>
      <c r="C114" s="56">
        <v>9.6869999999999999E-5</v>
      </c>
      <c r="D114" s="56">
        <v>9.4759999999999994E-5</v>
      </c>
      <c r="E114" s="64">
        <v>12432.088800000001</v>
      </c>
      <c r="F114" s="42">
        <v>3933</v>
      </c>
      <c r="G114" s="43">
        <v>16365.088800000001</v>
      </c>
      <c r="H114" s="65">
        <v>214287</v>
      </c>
      <c r="I114" s="42">
        <v>256539</v>
      </c>
      <c r="J114" s="42">
        <v>175404</v>
      </c>
      <c r="K114" s="42">
        <v>176180</v>
      </c>
      <c r="L114" s="44">
        <v>255211</v>
      </c>
      <c r="M114" s="65">
        <v>12108</v>
      </c>
      <c r="N114" s="42">
        <v>2437.5481337193164</v>
      </c>
      <c r="O114" s="42">
        <v>14545.548133719316</v>
      </c>
      <c r="P114" s="42">
        <v>0</v>
      </c>
      <c r="Q114" s="44">
        <v>14545.548133719316</v>
      </c>
      <c r="R114" s="45">
        <v>4278</v>
      </c>
      <c r="S114" s="65">
        <v>5221</v>
      </c>
      <c r="T114" s="42">
        <v>12045</v>
      </c>
      <c r="U114" s="42">
        <v>16099</v>
      </c>
      <c r="V114" s="42">
        <v>3950.0409301246818</v>
      </c>
      <c r="W114" s="44">
        <v>37315.040930124684</v>
      </c>
      <c r="X114" s="65">
        <v>17164</v>
      </c>
      <c r="Y114" s="42">
        <v>14217</v>
      </c>
      <c r="Z114" s="42">
        <v>11727</v>
      </c>
      <c r="AA114" s="42">
        <v>3248.2936587742779</v>
      </c>
      <c r="AB114" s="43">
        <v>46356.293658774281</v>
      </c>
      <c r="AC114" s="65">
        <v>-3020.4121387746964</v>
      </c>
      <c r="AD114" s="42">
        <v>-6499.0972148396686</v>
      </c>
      <c r="AE114" s="42">
        <v>-2984.7433750352311</v>
      </c>
      <c r="AF114" s="42">
        <v>3463</v>
      </c>
      <c r="AG114" s="42">
        <v>0</v>
      </c>
      <c r="AH114" s="44">
        <v>0</v>
      </c>
    </row>
    <row r="115" spans="1:34" s="4" customFormat="1">
      <c r="A115" s="46">
        <v>7410</v>
      </c>
      <c r="B115" s="55" t="s">
        <v>472</v>
      </c>
      <c r="C115" s="56">
        <v>0</v>
      </c>
      <c r="D115" s="56">
        <v>0</v>
      </c>
      <c r="E115" s="64">
        <v>0</v>
      </c>
      <c r="F115" s="42">
        <v>0</v>
      </c>
      <c r="G115" s="43">
        <v>0</v>
      </c>
      <c r="H115" s="65">
        <v>0</v>
      </c>
      <c r="I115" s="42">
        <v>0</v>
      </c>
      <c r="J115" s="42">
        <v>0</v>
      </c>
      <c r="K115" s="42">
        <v>0</v>
      </c>
      <c r="L115" s="44">
        <v>0</v>
      </c>
      <c r="M115" s="65">
        <v>0</v>
      </c>
      <c r="N115" s="42">
        <v>0</v>
      </c>
      <c r="O115" s="42">
        <v>0</v>
      </c>
      <c r="P115" s="42">
        <v>0</v>
      </c>
      <c r="Q115" s="44">
        <v>0</v>
      </c>
      <c r="R115" s="45">
        <v>0</v>
      </c>
      <c r="S115" s="65">
        <v>0</v>
      </c>
      <c r="T115" s="42">
        <v>0</v>
      </c>
      <c r="U115" s="42">
        <v>0</v>
      </c>
      <c r="V115" s="42">
        <v>0</v>
      </c>
      <c r="W115" s="44">
        <v>0</v>
      </c>
      <c r="X115" s="65">
        <v>0</v>
      </c>
      <c r="Y115" s="42">
        <v>0</v>
      </c>
      <c r="Z115" s="42">
        <v>0</v>
      </c>
      <c r="AA115" s="42">
        <v>0</v>
      </c>
      <c r="AB115" s="43">
        <v>0</v>
      </c>
      <c r="AC115" s="65">
        <v>0</v>
      </c>
      <c r="AD115" s="42">
        <v>0</v>
      </c>
      <c r="AE115" s="42">
        <v>0</v>
      </c>
      <c r="AF115" s="42">
        <v>0</v>
      </c>
      <c r="AG115" s="42">
        <v>0</v>
      </c>
      <c r="AH115" s="44">
        <v>0</v>
      </c>
    </row>
    <row r="116" spans="1:34" s="4" customFormat="1">
      <c r="A116" s="46">
        <v>7415</v>
      </c>
      <c r="B116" s="55" t="s">
        <v>350</v>
      </c>
      <c r="C116" s="56">
        <v>1.2840000000000001E-5</v>
      </c>
      <c r="D116" s="56">
        <v>5.6619999999999997E-5</v>
      </c>
      <c r="E116" s="64">
        <v>7701.3719999999994</v>
      </c>
      <c r="F116" s="42">
        <v>521</v>
      </c>
      <c r="G116" s="43">
        <v>8222.3719999999994</v>
      </c>
      <c r="H116" s="65">
        <v>28403</v>
      </c>
      <c r="I116" s="42">
        <v>34004</v>
      </c>
      <c r="J116" s="42">
        <v>23250</v>
      </c>
      <c r="K116" s="42">
        <v>23352</v>
      </c>
      <c r="L116" s="44">
        <v>33828</v>
      </c>
      <c r="M116" s="65">
        <v>1605</v>
      </c>
      <c r="N116" s="42">
        <v>-152307.09377913867</v>
      </c>
      <c r="O116" s="42">
        <v>-150702.09377913867</v>
      </c>
      <c r="P116" s="42">
        <v>0</v>
      </c>
      <c r="Q116" s="44">
        <v>-150702.09377913867</v>
      </c>
      <c r="R116" s="45">
        <v>567</v>
      </c>
      <c r="S116" s="65">
        <v>692</v>
      </c>
      <c r="T116" s="42">
        <v>1597</v>
      </c>
      <c r="U116" s="42">
        <v>2134</v>
      </c>
      <c r="V116" s="42">
        <v>0</v>
      </c>
      <c r="W116" s="44">
        <v>4423</v>
      </c>
      <c r="X116" s="65">
        <v>2275</v>
      </c>
      <c r="Y116" s="42">
        <v>1884</v>
      </c>
      <c r="Z116" s="42">
        <v>1554</v>
      </c>
      <c r="AA116" s="42">
        <v>199387.10822097948</v>
      </c>
      <c r="AB116" s="43">
        <v>205100.10822097948</v>
      </c>
      <c r="AC116" s="65">
        <v>-125612.94455619648</v>
      </c>
      <c r="AD116" s="42">
        <v>-62553.383506450904</v>
      </c>
      <c r="AE116" s="42">
        <v>-12971.780158332089</v>
      </c>
      <c r="AF116" s="42">
        <v>460.9999999999709</v>
      </c>
      <c r="AG116" s="42">
        <v>0</v>
      </c>
      <c r="AH116" s="44">
        <v>0</v>
      </c>
    </row>
    <row r="117" spans="1:34" s="4" customFormat="1">
      <c r="A117" s="46">
        <v>7416</v>
      </c>
      <c r="B117" s="55" t="s">
        <v>351</v>
      </c>
      <c r="C117" s="56">
        <v>2.8690000000000001E-5</v>
      </c>
      <c r="D117" s="56">
        <v>3.9709999999999998E-5</v>
      </c>
      <c r="E117" s="64">
        <v>1033.6500000000001</v>
      </c>
      <c r="F117" s="42">
        <v>1165</v>
      </c>
      <c r="G117" s="43">
        <v>2198.65</v>
      </c>
      <c r="H117" s="65">
        <v>63465</v>
      </c>
      <c r="I117" s="42">
        <v>75979</v>
      </c>
      <c r="J117" s="42">
        <v>51949</v>
      </c>
      <c r="K117" s="42">
        <v>52179</v>
      </c>
      <c r="L117" s="44">
        <v>75586</v>
      </c>
      <c r="M117" s="65">
        <v>3586</v>
      </c>
      <c r="N117" s="42">
        <v>-69591.103320888695</v>
      </c>
      <c r="O117" s="42">
        <v>-66005.103320888695</v>
      </c>
      <c r="P117" s="42">
        <v>0</v>
      </c>
      <c r="Q117" s="44">
        <v>-66005.103320888695</v>
      </c>
      <c r="R117" s="45">
        <v>1267</v>
      </c>
      <c r="S117" s="65">
        <v>1546</v>
      </c>
      <c r="T117" s="42">
        <v>3567</v>
      </c>
      <c r="U117" s="42">
        <v>4768</v>
      </c>
      <c r="V117" s="42">
        <v>1009.6984823799999</v>
      </c>
      <c r="W117" s="44">
        <v>10890.698482379999</v>
      </c>
      <c r="X117" s="65">
        <v>5083</v>
      </c>
      <c r="Y117" s="42">
        <v>4211</v>
      </c>
      <c r="Z117" s="42">
        <v>3473</v>
      </c>
      <c r="AA117" s="42">
        <v>114038.10342956608</v>
      </c>
      <c r="AB117" s="43">
        <v>126805.10342956608</v>
      </c>
      <c r="AC117" s="65">
        <v>-70939.287417460248</v>
      </c>
      <c r="AD117" s="42">
        <v>-41248.893558163167</v>
      </c>
      <c r="AE117" s="42">
        <v>-4751.2239715626729</v>
      </c>
      <c r="AF117" s="42">
        <v>1025.0000000000146</v>
      </c>
      <c r="AG117" s="42">
        <v>0</v>
      </c>
      <c r="AH117" s="44">
        <v>0</v>
      </c>
    </row>
    <row r="118" spans="1:34" s="4" customFormat="1">
      <c r="A118" s="46">
        <v>7417</v>
      </c>
      <c r="B118" s="55" t="s">
        <v>352</v>
      </c>
      <c r="C118" s="56">
        <v>8.9019999999999998E-5</v>
      </c>
      <c r="D118" s="56">
        <v>9.4489999999999998E-5</v>
      </c>
      <c r="E118" s="64">
        <v>12511.859199999999</v>
      </c>
      <c r="F118" s="42">
        <v>3614</v>
      </c>
      <c r="G118" s="43">
        <v>16125.859199999999</v>
      </c>
      <c r="H118" s="65">
        <v>196922</v>
      </c>
      <c r="I118" s="42">
        <v>235750</v>
      </c>
      <c r="J118" s="42">
        <v>161190</v>
      </c>
      <c r="K118" s="42">
        <v>161903</v>
      </c>
      <c r="L118" s="44">
        <v>234530</v>
      </c>
      <c r="M118" s="65">
        <v>11127</v>
      </c>
      <c r="N118" s="42">
        <v>-6020.9127007682364</v>
      </c>
      <c r="O118" s="42">
        <v>5106.0872992317636</v>
      </c>
      <c r="P118" s="42">
        <v>0</v>
      </c>
      <c r="Q118" s="44">
        <v>5106.0872992317636</v>
      </c>
      <c r="R118" s="45">
        <v>3931</v>
      </c>
      <c r="S118" s="65">
        <v>4798</v>
      </c>
      <c r="T118" s="42">
        <v>11069</v>
      </c>
      <c r="U118" s="42">
        <v>14795</v>
      </c>
      <c r="V118" s="42">
        <v>8207.3258215211154</v>
      </c>
      <c r="W118" s="44">
        <v>38869.325821521117</v>
      </c>
      <c r="X118" s="65">
        <v>15773</v>
      </c>
      <c r="Y118" s="42">
        <v>13065</v>
      </c>
      <c r="Z118" s="42">
        <v>10777</v>
      </c>
      <c r="AA118" s="42">
        <v>11133.214376551279</v>
      </c>
      <c r="AB118" s="43">
        <v>50748.214376551281</v>
      </c>
      <c r="AC118" s="65">
        <v>-3314.5427210780585</v>
      </c>
      <c r="AD118" s="42">
        <v>-6898.2273098632686</v>
      </c>
      <c r="AE118" s="42">
        <v>-4848.1185240888371</v>
      </c>
      <c r="AF118" s="42">
        <v>3182</v>
      </c>
      <c r="AG118" s="42">
        <v>0</v>
      </c>
      <c r="AH118" s="44">
        <v>0</v>
      </c>
    </row>
    <row r="119" spans="1:34" s="4" customFormat="1">
      <c r="A119" s="46">
        <v>7716</v>
      </c>
      <c r="B119" s="55" t="s">
        <v>469</v>
      </c>
      <c r="C119" s="56">
        <v>6.334E-5</v>
      </c>
      <c r="D119" s="56">
        <v>2.455E-5</v>
      </c>
      <c r="E119" s="64">
        <v>2282.04</v>
      </c>
      <c r="F119" s="42">
        <v>2572</v>
      </c>
      <c r="G119" s="43">
        <v>4854.04</v>
      </c>
      <c r="H119" s="65">
        <v>140115</v>
      </c>
      <c r="I119" s="42">
        <v>167742</v>
      </c>
      <c r="J119" s="42">
        <v>114691</v>
      </c>
      <c r="K119" s="42">
        <v>115198</v>
      </c>
      <c r="L119" s="44">
        <v>166874</v>
      </c>
      <c r="M119" s="65">
        <v>7917</v>
      </c>
      <c r="N119" s="42">
        <v>43128.085706571248</v>
      </c>
      <c r="O119" s="42">
        <v>51045.085706571248</v>
      </c>
      <c r="P119" s="42">
        <v>0</v>
      </c>
      <c r="Q119" s="44">
        <v>51045.085706571248</v>
      </c>
      <c r="R119" s="45">
        <v>2797</v>
      </c>
      <c r="S119" s="65">
        <v>3414</v>
      </c>
      <c r="T119" s="42">
        <v>7876</v>
      </c>
      <c r="U119" s="42">
        <v>10527</v>
      </c>
      <c r="V119" s="42">
        <v>76194.164637018155</v>
      </c>
      <c r="W119" s="44">
        <v>98011.164637018155</v>
      </c>
      <c r="X119" s="65">
        <v>11223</v>
      </c>
      <c r="Y119" s="42">
        <v>9296</v>
      </c>
      <c r="Z119" s="42">
        <v>7668</v>
      </c>
      <c r="AA119" s="42">
        <v>0</v>
      </c>
      <c r="AB119" s="43">
        <v>28187</v>
      </c>
      <c r="AC119" s="65">
        <v>36442.457011873848</v>
      </c>
      <c r="AD119" s="42">
        <v>22480.902734064304</v>
      </c>
      <c r="AE119" s="42">
        <v>8636.8048910799989</v>
      </c>
      <c r="AF119" s="42">
        <v>2264</v>
      </c>
      <c r="AG119" s="42">
        <v>0</v>
      </c>
      <c r="AH119" s="44">
        <v>0</v>
      </c>
    </row>
    <row r="120" spans="1:34" s="4" customFormat="1">
      <c r="A120" s="46">
        <v>7718</v>
      </c>
      <c r="B120" s="55" t="s">
        <v>353</v>
      </c>
      <c r="C120" s="56">
        <v>1.076E-4</v>
      </c>
      <c r="D120" s="56">
        <v>2.228E-5</v>
      </c>
      <c r="E120" s="64">
        <v>3876.13</v>
      </c>
      <c r="F120" s="42">
        <v>4369</v>
      </c>
      <c r="G120" s="43">
        <v>8245.130000000001</v>
      </c>
      <c r="H120" s="65">
        <v>238023</v>
      </c>
      <c r="I120" s="42">
        <v>284955</v>
      </c>
      <c r="J120" s="42">
        <v>194833</v>
      </c>
      <c r="K120" s="42">
        <v>195695</v>
      </c>
      <c r="L120" s="44">
        <v>283480</v>
      </c>
      <c r="M120" s="65">
        <v>13449</v>
      </c>
      <c r="N120" s="42">
        <v>-8367.8650644043428</v>
      </c>
      <c r="O120" s="42">
        <v>5081.1349355956572</v>
      </c>
      <c r="P120" s="42">
        <v>0</v>
      </c>
      <c r="Q120" s="44">
        <v>5081.1349355956572</v>
      </c>
      <c r="R120" s="45">
        <v>4751</v>
      </c>
      <c r="S120" s="65">
        <v>5799</v>
      </c>
      <c r="T120" s="42">
        <v>13379</v>
      </c>
      <c r="U120" s="42">
        <v>17883</v>
      </c>
      <c r="V120" s="42">
        <v>135376.86061206326</v>
      </c>
      <c r="W120" s="44">
        <v>172437.86061206326</v>
      </c>
      <c r="X120" s="65">
        <v>19065</v>
      </c>
      <c r="Y120" s="42">
        <v>15791</v>
      </c>
      <c r="Z120" s="42">
        <v>13026</v>
      </c>
      <c r="AA120" s="42">
        <v>82502.638858399747</v>
      </c>
      <c r="AB120" s="43">
        <v>130384.63885839975</v>
      </c>
      <c r="AC120" s="65">
        <v>-6790.1093164599515</v>
      </c>
      <c r="AD120" s="42">
        <v>24438.110304013699</v>
      </c>
      <c r="AE120" s="42">
        <v>20557.220766109767</v>
      </c>
      <c r="AF120" s="42">
        <v>3848</v>
      </c>
      <c r="AG120" s="42">
        <v>0</v>
      </c>
      <c r="AH120" s="44">
        <v>0</v>
      </c>
    </row>
    <row r="121" spans="1:34" s="4" customFormat="1">
      <c r="A121" s="46">
        <v>7720</v>
      </c>
      <c r="B121" s="55" t="s">
        <v>354</v>
      </c>
      <c r="C121" s="56">
        <v>4.1529999999999997E-5</v>
      </c>
      <c r="D121" s="56">
        <v>1.5809999999999999E-5</v>
      </c>
      <c r="E121" s="64">
        <v>1496</v>
      </c>
      <c r="F121" s="42">
        <v>1686</v>
      </c>
      <c r="G121" s="43">
        <v>3182</v>
      </c>
      <c r="H121" s="65">
        <v>91869</v>
      </c>
      <c r="I121" s="42">
        <v>109983</v>
      </c>
      <c r="J121" s="42">
        <v>75199</v>
      </c>
      <c r="K121" s="42">
        <v>75532</v>
      </c>
      <c r="L121" s="44">
        <v>109414</v>
      </c>
      <c r="M121" s="65">
        <v>5191</v>
      </c>
      <c r="N121" s="42">
        <v>-20600.154352865018</v>
      </c>
      <c r="O121" s="42">
        <v>-15409.154352865018</v>
      </c>
      <c r="P121" s="42">
        <v>0</v>
      </c>
      <c r="Q121" s="44">
        <v>-15409.154352865018</v>
      </c>
      <c r="R121" s="45">
        <v>1834</v>
      </c>
      <c r="S121" s="65">
        <v>2238</v>
      </c>
      <c r="T121" s="42">
        <v>5164</v>
      </c>
      <c r="U121" s="42">
        <v>6902</v>
      </c>
      <c r="V121" s="42">
        <v>41108.568953203205</v>
      </c>
      <c r="W121" s="44">
        <v>55412.568953203205</v>
      </c>
      <c r="X121" s="65">
        <v>7358</v>
      </c>
      <c r="Y121" s="42">
        <v>6095</v>
      </c>
      <c r="Z121" s="42">
        <v>5028</v>
      </c>
      <c r="AA121" s="42">
        <v>58341.315317166598</v>
      </c>
      <c r="AB121" s="43">
        <v>76822.315317166591</v>
      </c>
      <c r="AC121" s="65">
        <v>-22268.073965719843</v>
      </c>
      <c r="AD121" s="42">
        <v>-6376.0322244631971</v>
      </c>
      <c r="AE121" s="42">
        <v>5749.3598262196492</v>
      </c>
      <c r="AF121" s="42">
        <v>1485</v>
      </c>
      <c r="AG121" s="42">
        <v>0</v>
      </c>
      <c r="AH121" s="44">
        <v>0</v>
      </c>
    </row>
    <row r="122" spans="1:34" s="4" customFormat="1">
      <c r="A122" s="46">
        <v>7724</v>
      </c>
      <c r="B122" s="55" t="s">
        <v>355</v>
      </c>
      <c r="C122" s="56">
        <v>2.393E-5</v>
      </c>
      <c r="D122" s="56">
        <v>7.0700000000000001E-6</v>
      </c>
      <c r="E122" s="64">
        <v>862.1</v>
      </c>
      <c r="F122" s="42">
        <v>972</v>
      </c>
      <c r="G122" s="43">
        <v>1834.1</v>
      </c>
      <c r="H122" s="65">
        <v>52936</v>
      </c>
      <c r="I122" s="42">
        <v>63373</v>
      </c>
      <c r="J122" s="42">
        <v>43330</v>
      </c>
      <c r="K122" s="42">
        <v>43522</v>
      </c>
      <c r="L122" s="44">
        <v>63045</v>
      </c>
      <c r="M122" s="65">
        <v>2991</v>
      </c>
      <c r="N122" s="42">
        <v>2193.9814421394753</v>
      </c>
      <c r="O122" s="42">
        <v>5184.9814421394749</v>
      </c>
      <c r="P122" s="42">
        <v>0</v>
      </c>
      <c r="Q122" s="44">
        <v>5184.9814421394749</v>
      </c>
      <c r="R122" s="45">
        <v>1057</v>
      </c>
      <c r="S122" s="65">
        <v>1290</v>
      </c>
      <c r="T122" s="42">
        <v>2976</v>
      </c>
      <c r="U122" s="42">
        <v>3977</v>
      </c>
      <c r="V122" s="42">
        <v>27773.921512456469</v>
      </c>
      <c r="W122" s="44">
        <v>36016.921512456465</v>
      </c>
      <c r="X122" s="65">
        <v>4240</v>
      </c>
      <c r="Y122" s="42">
        <v>3512</v>
      </c>
      <c r="Z122" s="42">
        <v>2897</v>
      </c>
      <c r="AA122" s="42">
        <v>19190.172675482972</v>
      </c>
      <c r="AB122" s="43">
        <v>29839.172675482972</v>
      </c>
      <c r="AC122" s="65">
        <v>-1243.8595678684396</v>
      </c>
      <c r="AD122" s="42">
        <v>2634.1909002748425</v>
      </c>
      <c r="AE122" s="42">
        <v>3931.4175045670918</v>
      </c>
      <c r="AF122" s="42">
        <v>856</v>
      </c>
      <c r="AG122" s="42">
        <v>0</v>
      </c>
      <c r="AH122" s="44">
        <v>0</v>
      </c>
    </row>
    <row r="123" spans="1:34" s="4" customFormat="1">
      <c r="A123" s="46">
        <v>7725</v>
      </c>
      <c r="B123" s="55" t="s">
        <v>356</v>
      </c>
      <c r="C123" s="56">
        <v>1.3329999999999999E-5</v>
      </c>
      <c r="D123" s="56">
        <v>3.9999999999999998E-6</v>
      </c>
      <c r="E123" s="64">
        <v>480.35</v>
      </c>
      <c r="F123" s="42">
        <v>541</v>
      </c>
      <c r="G123" s="43">
        <v>1021.35</v>
      </c>
      <c r="H123" s="65">
        <v>29487</v>
      </c>
      <c r="I123" s="42">
        <v>35302</v>
      </c>
      <c r="J123" s="42">
        <v>24137</v>
      </c>
      <c r="K123" s="42">
        <v>24244</v>
      </c>
      <c r="L123" s="44">
        <v>35119</v>
      </c>
      <c r="M123" s="65">
        <v>1666</v>
      </c>
      <c r="N123" s="42">
        <v>-199.26942722814448</v>
      </c>
      <c r="O123" s="42">
        <v>1466.7305727718556</v>
      </c>
      <c r="P123" s="42">
        <v>0</v>
      </c>
      <c r="Q123" s="44">
        <v>1466.7305727718556</v>
      </c>
      <c r="R123" s="45">
        <v>589</v>
      </c>
      <c r="S123" s="65">
        <v>718</v>
      </c>
      <c r="T123" s="42">
        <v>1657</v>
      </c>
      <c r="U123" s="42">
        <v>2215</v>
      </c>
      <c r="V123" s="42">
        <v>15114.157582901933</v>
      </c>
      <c r="W123" s="44">
        <v>19704.157582901935</v>
      </c>
      <c r="X123" s="65">
        <v>2362</v>
      </c>
      <c r="Y123" s="42">
        <v>1956</v>
      </c>
      <c r="Z123" s="42">
        <v>1614</v>
      </c>
      <c r="AA123" s="42">
        <v>10857.197306765016</v>
      </c>
      <c r="AB123" s="43">
        <v>16789.197306765018</v>
      </c>
      <c r="AC123" s="65">
        <v>-1098.2110115912583</v>
      </c>
      <c r="AD123" s="42">
        <v>1366.5664752571297</v>
      </c>
      <c r="AE123" s="42">
        <v>2170.604812471046</v>
      </c>
      <c r="AF123" s="42">
        <v>475.99999999999955</v>
      </c>
      <c r="AG123" s="42">
        <v>0</v>
      </c>
      <c r="AH123" s="44">
        <v>0</v>
      </c>
    </row>
    <row r="124" spans="1:34" s="4" customFormat="1">
      <c r="A124" s="46">
        <v>7727</v>
      </c>
      <c r="B124" s="55" t="s">
        <v>357</v>
      </c>
      <c r="C124" s="56">
        <v>3.0540000000000002E-5</v>
      </c>
      <c r="D124" s="56">
        <v>3.9600000000000002E-6</v>
      </c>
      <c r="E124" s="64">
        <v>1100.28</v>
      </c>
      <c r="F124" s="42">
        <v>1240</v>
      </c>
      <c r="G124" s="43">
        <v>2340.2799999999997</v>
      </c>
      <c r="H124" s="65">
        <v>67558</v>
      </c>
      <c r="I124" s="42">
        <v>80879</v>
      </c>
      <c r="J124" s="42">
        <v>55299</v>
      </c>
      <c r="K124" s="42">
        <v>55544</v>
      </c>
      <c r="L124" s="44">
        <v>80460</v>
      </c>
      <c r="M124" s="65">
        <v>3817</v>
      </c>
      <c r="N124" s="42">
        <v>7359.0744860947152</v>
      </c>
      <c r="O124" s="42">
        <v>11176.074486094716</v>
      </c>
      <c r="P124" s="42">
        <v>0</v>
      </c>
      <c r="Q124" s="44">
        <v>11176.074486094716</v>
      </c>
      <c r="R124" s="45">
        <v>1349</v>
      </c>
      <c r="S124" s="65">
        <v>1646</v>
      </c>
      <c r="T124" s="42">
        <v>3797</v>
      </c>
      <c r="U124" s="42">
        <v>5076</v>
      </c>
      <c r="V124" s="42">
        <v>45705.831467955803</v>
      </c>
      <c r="W124" s="44">
        <v>56224.831467955803</v>
      </c>
      <c r="X124" s="65">
        <v>5411</v>
      </c>
      <c r="Y124" s="42">
        <v>4482</v>
      </c>
      <c r="Z124" s="42">
        <v>3697</v>
      </c>
      <c r="AA124" s="42">
        <v>24687.980879855866</v>
      </c>
      <c r="AB124" s="43">
        <v>38277.980879855866</v>
      </c>
      <c r="AC124" s="65">
        <v>3522.4678756130315</v>
      </c>
      <c r="AD124" s="42">
        <v>6780.2518195908597</v>
      </c>
      <c r="AE124" s="42">
        <v>6551.130892896047</v>
      </c>
      <c r="AF124" s="42">
        <v>1093</v>
      </c>
      <c r="AG124" s="42">
        <v>0</v>
      </c>
      <c r="AH124" s="44">
        <v>0</v>
      </c>
    </row>
    <row r="125" spans="1:34" s="4" customFormat="1">
      <c r="A125" s="46">
        <v>7730</v>
      </c>
      <c r="B125" s="55" t="s">
        <v>358</v>
      </c>
      <c r="C125" s="56">
        <v>5.9689999999999999E-5</v>
      </c>
      <c r="D125" s="56">
        <v>2.001E-5</v>
      </c>
      <c r="E125" s="64">
        <v>2150.35</v>
      </c>
      <c r="F125" s="42">
        <v>2423</v>
      </c>
      <c r="G125" s="43">
        <v>4573.3500000000004</v>
      </c>
      <c r="H125" s="65">
        <v>132041</v>
      </c>
      <c r="I125" s="42">
        <v>158076</v>
      </c>
      <c r="J125" s="42">
        <v>108082</v>
      </c>
      <c r="K125" s="42">
        <v>108560</v>
      </c>
      <c r="L125" s="44">
        <v>157258</v>
      </c>
      <c r="M125" s="65">
        <v>7461</v>
      </c>
      <c r="N125" s="42">
        <v>-17127.018718725347</v>
      </c>
      <c r="O125" s="42">
        <v>-9666.0187187253468</v>
      </c>
      <c r="P125" s="42">
        <v>0</v>
      </c>
      <c r="Q125" s="44">
        <v>-9666.0187187253468</v>
      </c>
      <c r="R125" s="45">
        <v>2636</v>
      </c>
      <c r="S125" s="65">
        <v>3217</v>
      </c>
      <c r="T125" s="42">
        <v>7422</v>
      </c>
      <c r="U125" s="42">
        <v>9920</v>
      </c>
      <c r="V125" s="42">
        <v>64876.972149334804</v>
      </c>
      <c r="W125" s="44">
        <v>85435.972149334804</v>
      </c>
      <c r="X125" s="65">
        <v>10576</v>
      </c>
      <c r="Y125" s="42">
        <v>8760</v>
      </c>
      <c r="Z125" s="42">
        <v>7226</v>
      </c>
      <c r="AA125" s="42">
        <v>54326.134424986303</v>
      </c>
      <c r="AB125" s="43">
        <v>80888.134424986303</v>
      </c>
      <c r="AC125" s="65">
        <v>-9370.1158618351747</v>
      </c>
      <c r="AD125" s="42">
        <v>2698.7336778114659</v>
      </c>
      <c r="AE125" s="42">
        <v>9085.2199083722098</v>
      </c>
      <c r="AF125" s="42">
        <v>2134</v>
      </c>
      <c r="AG125" s="42">
        <v>0</v>
      </c>
      <c r="AH125" s="44">
        <v>0</v>
      </c>
    </row>
    <row r="126" spans="1:34" s="4" customFormat="1">
      <c r="A126" s="46">
        <v>7734</v>
      </c>
      <c r="B126" s="55" t="s">
        <v>359</v>
      </c>
      <c r="C126" s="56">
        <v>1.1485999999999999E-4</v>
      </c>
      <c r="D126" s="56">
        <v>3.6749999999999999E-5</v>
      </c>
      <c r="E126" s="64">
        <v>4137.83</v>
      </c>
      <c r="F126" s="42">
        <v>4663</v>
      </c>
      <c r="G126" s="43">
        <v>8800.83</v>
      </c>
      <c r="H126" s="65">
        <v>254083</v>
      </c>
      <c r="I126" s="42">
        <v>304182</v>
      </c>
      <c r="J126" s="42">
        <v>207979</v>
      </c>
      <c r="K126" s="42">
        <v>208898</v>
      </c>
      <c r="L126" s="44">
        <v>302607</v>
      </c>
      <c r="M126" s="65">
        <v>14357</v>
      </c>
      <c r="N126" s="42">
        <v>-14737.734309445646</v>
      </c>
      <c r="O126" s="42">
        <v>-380.73430944564643</v>
      </c>
      <c r="P126" s="42">
        <v>0</v>
      </c>
      <c r="Q126" s="44">
        <v>-380.73430944564643</v>
      </c>
      <c r="R126" s="45">
        <v>5072</v>
      </c>
      <c r="S126" s="65">
        <v>6191</v>
      </c>
      <c r="T126" s="42">
        <v>14282</v>
      </c>
      <c r="U126" s="42">
        <v>19089</v>
      </c>
      <c r="V126" s="42">
        <v>129071.35107044957</v>
      </c>
      <c r="W126" s="44">
        <v>168633.35107044957</v>
      </c>
      <c r="X126" s="65">
        <v>20351</v>
      </c>
      <c r="Y126" s="42">
        <v>16857</v>
      </c>
      <c r="Z126" s="42">
        <v>13905</v>
      </c>
      <c r="AA126" s="42">
        <v>111362.63126167477</v>
      </c>
      <c r="AB126" s="43">
        <v>162475.63126167477</v>
      </c>
      <c r="AC126" s="65">
        <v>-20001.964508167905</v>
      </c>
      <c r="AD126" s="42">
        <v>4037.4314609203793</v>
      </c>
      <c r="AE126" s="42">
        <v>18015.252856022318</v>
      </c>
      <c r="AF126" s="42">
        <v>4107</v>
      </c>
      <c r="AG126" s="42">
        <v>0</v>
      </c>
      <c r="AH126" s="44">
        <v>0</v>
      </c>
    </row>
    <row r="127" spans="1:34" s="4" customFormat="1">
      <c r="A127" s="46">
        <v>7740</v>
      </c>
      <c r="B127" s="55" t="s">
        <v>360</v>
      </c>
      <c r="C127" s="56">
        <v>0</v>
      </c>
      <c r="D127" s="56">
        <v>0</v>
      </c>
      <c r="E127" s="64">
        <v>0</v>
      </c>
      <c r="F127" s="42">
        <v>0</v>
      </c>
      <c r="G127" s="43">
        <v>0</v>
      </c>
      <c r="H127" s="65">
        <v>0</v>
      </c>
      <c r="I127" s="42">
        <v>0</v>
      </c>
      <c r="J127" s="42">
        <v>0</v>
      </c>
      <c r="K127" s="42">
        <v>0</v>
      </c>
      <c r="L127" s="44">
        <v>0</v>
      </c>
      <c r="M127" s="65">
        <v>0</v>
      </c>
      <c r="N127" s="42">
        <v>-8109.3182218507</v>
      </c>
      <c r="O127" s="42">
        <v>-8109.3182218507</v>
      </c>
      <c r="P127" s="42">
        <v>0</v>
      </c>
      <c r="Q127" s="44">
        <v>-8109.3182218507</v>
      </c>
      <c r="R127" s="45">
        <v>0</v>
      </c>
      <c r="S127" s="65">
        <v>0</v>
      </c>
      <c r="T127" s="42">
        <v>0</v>
      </c>
      <c r="U127" s="42">
        <v>0</v>
      </c>
      <c r="V127" s="42">
        <v>426.7475759699999</v>
      </c>
      <c r="W127" s="44">
        <v>426.7475759699999</v>
      </c>
      <c r="X127" s="65">
        <v>0</v>
      </c>
      <c r="Y127" s="42">
        <v>0</v>
      </c>
      <c r="Z127" s="42">
        <v>0</v>
      </c>
      <c r="AA127" s="42">
        <v>11021.035521876636</v>
      </c>
      <c r="AB127" s="43">
        <v>11021.035521876636</v>
      </c>
      <c r="AC127" s="65">
        <v>-7421.0972383324151</v>
      </c>
      <c r="AD127" s="42">
        <v>-3173.1907075742206</v>
      </c>
      <c r="AE127" s="42">
        <v>0</v>
      </c>
      <c r="AF127" s="42">
        <v>0</v>
      </c>
      <c r="AG127" s="42">
        <v>0</v>
      </c>
      <c r="AH127" s="44">
        <v>0</v>
      </c>
    </row>
    <row r="128" spans="1:34" s="4" customFormat="1">
      <c r="A128" s="46">
        <v>7741</v>
      </c>
      <c r="B128" s="55" t="s">
        <v>361</v>
      </c>
      <c r="C128" s="56">
        <v>3.9320000000000003E-5</v>
      </c>
      <c r="D128" s="56">
        <v>8.5900000000000008E-6</v>
      </c>
      <c r="E128" s="64">
        <v>1416.63</v>
      </c>
      <c r="F128" s="42">
        <v>1596</v>
      </c>
      <c r="G128" s="43">
        <v>3012.63</v>
      </c>
      <c r="H128" s="65">
        <v>86980</v>
      </c>
      <c r="I128" s="42">
        <v>104130</v>
      </c>
      <c r="J128" s="42">
        <v>71197</v>
      </c>
      <c r="K128" s="42">
        <v>71512</v>
      </c>
      <c r="L128" s="44">
        <v>103592</v>
      </c>
      <c r="M128" s="65">
        <v>4915</v>
      </c>
      <c r="N128" s="42">
        <v>-10404.25453566859</v>
      </c>
      <c r="O128" s="42">
        <v>-5489.2545356685896</v>
      </c>
      <c r="P128" s="42">
        <v>0</v>
      </c>
      <c r="Q128" s="44">
        <v>-5489.2545356685896</v>
      </c>
      <c r="R128" s="45">
        <v>1736</v>
      </c>
      <c r="S128" s="65">
        <v>2119</v>
      </c>
      <c r="T128" s="42">
        <v>4889</v>
      </c>
      <c r="U128" s="42">
        <v>6535</v>
      </c>
      <c r="V128" s="42">
        <v>48716.921641316978</v>
      </c>
      <c r="W128" s="44">
        <v>62259.921641316978</v>
      </c>
      <c r="X128" s="65">
        <v>6967</v>
      </c>
      <c r="Y128" s="42">
        <v>5771</v>
      </c>
      <c r="Z128" s="42">
        <v>4760</v>
      </c>
      <c r="AA128" s="42">
        <v>36335.169733627088</v>
      </c>
      <c r="AB128" s="43">
        <v>53833.169733627088</v>
      </c>
      <c r="AC128" s="65">
        <v>-7732.9244549329978</v>
      </c>
      <c r="AD128" s="42">
        <v>7377.6577059919528</v>
      </c>
      <c r="AE128" s="42">
        <v>7376.0186566309294</v>
      </c>
      <c r="AF128" s="42">
        <v>1406</v>
      </c>
      <c r="AG128" s="42">
        <v>0</v>
      </c>
      <c r="AH128" s="44">
        <v>0</v>
      </c>
    </row>
    <row r="129" spans="1:34" s="4" customFormat="1">
      <c r="A129" s="46">
        <v>7743</v>
      </c>
      <c r="B129" s="55" t="s">
        <v>362</v>
      </c>
      <c r="C129" s="56">
        <v>2.6970000000000001E-5</v>
      </c>
      <c r="D129" s="56">
        <v>0</v>
      </c>
      <c r="E129" s="64">
        <v>971.67</v>
      </c>
      <c r="F129" s="42">
        <v>1095</v>
      </c>
      <c r="G129" s="43">
        <v>2066.67</v>
      </c>
      <c r="H129" s="65">
        <v>59661</v>
      </c>
      <c r="I129" s="42">
        <v>71424</v>
      </c>
      <c r="J129" s="42">
        <v>48835</v>
      </c>
      <c r="K129" s="42">
        <v>49051</v>
      </c>
      <c r="L129" s="44">
        <v>71055</v>
      </c>
      <c r="M129" s="65">
        <v>3371</v>
      </c>
      <c r="N129" s="42">
        <v>-2774.2255134736565</v>
      </c>
      <c r="O129" s="42">
        <v>596.77448652634348</v>
      </c>
      <c r="P129" s="42">
        <v>0</v>
      </c>
      <c r="Q129" s="44">
        <v>596.77448652634348</v>
      </c>
      <c r="R129" s="45">
        <v>1191</v>
      </c>
      <c r="S129" s="65">
        <v>1454</v>
      </c>
      <c r="T129" s="42">
        <v>3354</v>
      </c>
      <c r="U129" s="42">
        <v>4482</v>
      </c>
      <c r="V129" s="42">
        <v>43316.054978233602</v>
      </c>
      <c r="W129" s="44">
        <v>52606.054978233602</v>
      </c>
      <c r="X129" s="65">
        <v>4779</v>
      </c>
      <c r="Y129" s="42">
        <v>3958</v>
      </c>
      <c r="Z129" s="42">
        <v>3265</v>
      </c>
      <c r="AA129" s="42">
        <v>23657.581548706537</v>
      </c>
      <c r="AB129" s="43">
        <v>35659.581548706541</v>
      </c>
      <c r="AC129" s="65">
        <v>-1274.9886984427776</v>
      </c>
      <c r="AD129" s="42">
        <v>10411.37024664903</v>
      </c>
      <c r="AE129" s="42">
        <v>6845.0918813208127</v>
      </c>
      <c r="AF129" s="42">
        <v>964.99999999999636</v>
      </c>
      <c r="AG129" s="42">
        <v>0</v>
      </c>
      <c r="AH129" s="44">
        <v>0</v>
      </c>
    </row>
    <row r="130" spans="1:34" s="4" customFormat="1">
      <c r="A130" s="46">
        <v>7747</v>
      </c>
      <c r="B130" s="55" t="s">
        <v>363</v>
      </c>
      <c r="C130" s="56">
        <v>9.9270000000000003E-5</v>
      </c>
      <c r="D130" s="56">
        <v>2.959E-5</v>
      </c>
      <c r="E130" s="64">
        <v>3576.25</v>
      </c>
      <c r="F130" s="42">
        <v>4030</v>
      </c>
      <c r="G130" s="43">
        <v>7606.25</v>
      </c>
      <c r="H130" s="65">
        <v>219596</v>
      </c>
      <c r="I130" s="42">
        <v>262895</v>
      </c>
      <c r="J130" s="42">
        <v>179750</v>
      </c>
      <c r="K130" s="42">
        <v>180545</v>
      </c>
      <c r="L130" s="44">
        <v>261534</v>
      </c>
      <c r="M130" s="65">
        <v>12408</v>
      </c>
      <c r="N130" s="42">
        <v>-823.20035462491069</v>
      </c>
      <c r="O130" s="42">
        <v>11584.799645375089</v>
      </c>
      <c r="P130" s="42">
        <v>0</v>
      </c>
      <c r="Q130" s="44">
        <v>11584.799645375089</v>
      </c>
      <c r="R130" s="45">
        <v>4384</v>
      </c>
      <c r="S130" s="65">
        <v>5350</v>
      </c>
      <c r="T130" s="42">
        <v>12343</v>
      </c>
      <c r="U130" s="42">
        <v>16498</v>
      </c>
      <c r="V130" s="42">
        <v>117811.94142293751</v>
      </c>
      <c r="W130" s="44">
        <v>152002.9414229375</v>
      </c>
      <c r="X130" s="65">
        <v>17589</v>
      </c>
      <c r="Y130" s="42">
        <v>14569</v>
      </c>
      <c r="Z130" s="42">
        <v>12018</v>
      </c>
      <c r="AA130" s="42">
        <v>87270.866810170613</v>
      </c>
      <c r="AB130" s="43">
        <v>131446.86681017061</v>
      </c>
      <c r="AC130" s="65">
        <v>-7314.4590310619405</v>
      </c>
      <c r="AD130" s="42">
        <v>8094.9280750391881</v>
      </c>
      <c r="AE130" s="42">
        <v>16227.605568789648</v>
      </c>
      <c r="AF130" s="42">
        <v>3547.9999999999854</v>
      </c>
      <c r="AG130" s="42">
        <v>0</v>
      </c>
      <c r="AH130" s="44">
        <v>0</v>
      </c>
    </row>
    <row r="131" spans="1:34" s="4" customFormat="1">
      <c r="A131" s="46">
        <v>7750</v>
      </c>
      <c r="B131" s="55" t="s">
        <v>364</v>
      </c>
      <c r="C131" s="56">
        <v>2.389E-5</v>
      </c>
      <c r="D131" s="56">
        <v>4.9699999999999998E-6</v>
      </c>
      <c r="E131" s="64">
        <v>860.72</v>
      </c>
      <c r="F131" s="42">
        <v>970</v>
      </c>
      <c r="G131" s="43">
        <v>1830.72</v>
      </c>
      <c r="H131" s="65">
        <v>52847</v>
      </c>
      <c r="I131" s="42">
        <v>63267</v>
      </c>
      <c r="J131" s="42">
        <v>43258</v>
      </c>
      <c r="K131" s="42">
        <v>43449</v>
      </c>
      <c r="L131" s="44">
        <v>62940</v>
      </c>
      <c r="M131" s="65">
        <v>2986</v>
      </c>
      <c r="N131" s="42">
        <v>8630.2271511359249</v>
      </c>
      <c r="O131" s="42">
        <v>11616.227151135925</v>
      </c>
      <c r="P131" s="42">
        <v>0</v>
      </c>
      <c r="Q131" s="44">
        <v>11616.227151135925</v>
      </c>
      <c r="R131" s="45">
        <v>1055</v>
      </c>
      <c r="S131" s="65">
        <v>1288</v>
      </c>
      <c r="T131" s="42">
        <v>2971</v>
      </c>
      <c r="U131" s="42">
        <v>3970</v>
      </c>
      <c r="V131" s="42">
        <v>34846.984308974294</v>
      </c>
      <c r="W131" s="44">
        <v>43075.984308974294</v>
      </c>
      <c r="X131" s="65">
        <v>4233</v>
      </c>
      <c r="Y131" s="42">
        <v>3506</v>
      </c>
      <c r="Z131" s="42">
        <v>2892</v>
      </c>
      <c r="AA131" s="42">
        <v>27140.430633213629</v>
      </c>
      <c r="AB131" s="43">
        <v>37771.430633213633</v>
      </c>
      <c r="AC131" s="65">
        <v>-2480.9133902979574</v>
      </c>
      <c r="AD131" s="42">
        <v>2373.3557763250155</v>
      </c>
      <c r="AE131" s="42">
        <v>4557.1112897336043</v>
      </c>
      <c r="AF131" s="42">
        <v>854.99999999999818</v>
      </c>
      <c r="AG131" s="42">
        <v>0</v>
      </c>
      <c r="AH131" s="44">
        <v>0</v>
      </c>
    </row>
    <row r="132" spans="1:34" s="4" customFormat="1">
      <c r="A132" s="46">
        <v>7751</v>
      </c>
      <c r="B132" s="55" t="s">
        <v>365</v>
      </c>
      <c r="C132" s="56">
        <v>0</v>
      </c>
      <c r="D132" s="56">
        <v>0</v>
      </c>
      <c r="E132" s="64">
        <v>0</v>
      </c>
      <c r="F132" s="42">
        <v>0</v>
      </c>
      <c r="G132" s="43">
        <v>0</v>
      </c>
      <c r="H132" s="65">
        <v>0</v>
      </c>
      <c r="I132" s="42">
        <v>0</v>
      </c>
      <c r="J132" s="42">
        <v>0</v>
      </c>
      <c r="K132" s="42">
        <v>0</v>
      </c>
      <c r="L132" s="44">
        <v>0</v>
      </c>
      <c r="M132" s="65">
        <v>0</v>
      </c>
      <c r="N132" s="42">
        <v>-6823.5487382154843</v>
      </c>
      <c r="O132" s="42">
        <v>-6823.5487382154843</v>
      </c>
      <c r="P132" s="42">
        <v>0</v>
      </c>
      <c r="Q132" s="44">
        <v>-6823.5487382154843</v>
      </c>
      <c r="R132" s="45">
        <v>0</v>
      </c>
      <c r="S132" s="65">
        <v>0</v>
      </c>
      <c r="T132" s="42">
        <v>0</v>
      </c>
      <c r="U132" s="42">
        <v>0</v>
      </c>
      <c r="V132" s="42">
        <v>0</v>
      </c>
      <c r="W132" s="44">
        <v>0</v>
      </c>
      <c r="X132" s="65">
        <v>0</v>
      </c>
      <c r="Y132" s="42">
        <v>0</v>
      </c>
      <c r="Z132" s="42">
        <v>0</v>
      </c>
      <c r="AA132" s="42">
        <v>2467.1666666666661</v>
      </c>
      <c r="AB132" s="43">
        <v>2467.1666666666661</v>
      </c>
      <c r="AC132" s="65">
        <v>-2467.1666666666661</v>
      </c>
      <c r="AD132" s="42">
        <v>0</v>
      </c>
      <c r="AE132" s="42">
        <v>0</v>
      </c>
      <c r="AF132" s="42">
        <v>0</v>
      </c>
      <c r="AG132" s="42">
        <v>0</v>
      </c>
      <c r="AH132" s="44">
        <v>0</v>
      </c>
    </row>
    <row r="133" spans="1:34" s="4" customFormat="1">
      <c r="A133" s="46">
        <v>7752</v>
      </c>
      <c r="B133" s="55" t="s">
        <v>366</v>
      </c>
      <c r="C133" s="56">
        <v>2.9859999999999999E-5</v>
      </c>
      <c r="D133" s="56">
        <v>5.1800000000000004E-6</v>
      </c>
      <c r="E133" s="64">
        <v>1075.8</v>
      </c>
      <c r="F133" s="42">
        <v>1212</v>
      </c>
      <c r="G133" s="43">
        <v>2287.8000000000002</v>
      </c>
      <c r="H133" s="65">
        <v>66054</v>
      </c>
      <c r="I133" s="42">
        <v>79078</v>
      </c>
      <c r="J133" s="42">
        <v>54068</v>
      </c>
      <c r="K133" s="42">
        <v>54307</v>
      </c>
      <c r="L133" s="44">
        <v>78668</v>
      </c>
      <c r="M133" s="65">
        <v>3732</v>
      </c>
      <c r="N133" s="42">
        <v>11700.180390817304</v>
      </c>
      <c r="O133" s="42">
        <v>15432.180390817304</v>
      </c>
      <c r="P133" s="42">
        <v>0</v>
      </c>
      <c r="Q133" s="44">
        <v>15432.180390817304</v>
      </c>
      <c r="R133" s="45">
        <v>1319</v>
      </c>
      <c r="S133" s="65">
        <v>1609</v>
      </c>
      <c r="T133" s="42">
        <v>3713</v>
      </c>
      <c r="U133" s="42">
        <v>4963</v>
      </c>
      <c r="V133" s="42">
        <v>57559.00698073786</v>
      </c>
      <c r="W133" s="44">
        <v>67844.00698073786</v>
      </c>
      <c r="X133" s="65">
        <v>5291</v>
      </c>
      <c r="Y133" s="42">
        <v>4382</v>
      </c>
      <c r="Z133" s="42">
        <v>3615</v>
      </c>
      <c r="AA133" s="42">
        <v>38266.874084671501</v>
      </c>
      <c r="AB133" s="43">
        <v>51554.874084671501</v>
      </c>
      <c r="AC133" s="65">
        <v>7394.9035643855295</v>
      </c>
      <c r="AD133" s="42">
        <v>1817.7597127522276</v>
      </c>
      <c r="AE133" s="42">
        <v>6008.4696189286033</v>
      </c>
      <c r="AF133" s="42">
        <v>1068</v>
      </c>
      <c r="AG133" s="42">
        <v>0</v>
      </c>
      <c r="AH133" s="44">
        <v>0</v>
      </c>
    </row>
    <row r="134" spans="1:34" s="4" customFormat="1">
      <c r="A134" s="46">
        <v>7753</v>
      </c>
      <c r="B134" s="55" t="s">
        <v>367</v>
      </c>
      <c r="C134" s="56">
        <v>0</v>
      </c>
      <c r="D134" s="56">
        <v>0</v>
      </c>
      <c r="E134" s="64">
        <v>0</v>
      </c>
      <c r="F134" s="42">
        <v>0</v>
      </c>
      <c r="G134" s="43">
        <v>0</v>
      </c>
      <c r="H134" s="65">
        <v>0</v>
      </c>
      <c r="I134" s="42">
        <v>0</v>
      </c>
      <c r="J134" s="42">
        <v>0</v>
      </c>
      <c r="K134" s="42">
        <v>0</v>
      </c>
      <c r="L134" s="44">
        <v>0</v>
      </c>
      <c r="M134" s="65">
        <v>0</v>
      </c>
      <c r="N134" s="42">
        <v>-38453.085253853191</v>
      </c>
      <c r="O134" s="42">
        <v>-38453.085253853191</v>
      </c>
      <c r="P134" s="42">
        <v>0</v>
      </c>
      <c r="Q134" s="44">
        <v>-38453.085253853191</v>
      </c>
      <c r="R134" s="45">
        <v>0</v>
      </c>
      <c r="S134" s="65">
        <v>0</v>
      </c>
      <c r="T134" s="42">
        <v>0</v>
      </c>
      <c r="U134" s="42">
        <v>0</v>
      </c>
      <c r="V134" s="42">
        <v>4498.385778184107</v>
      </c>
      <c r="W134" s="44">
        <v>4498.385778184107</v>
      </c>
      <c r="X134" s="65">
        <v>0</v>
      </c>
      <c r="Y134" s="42">
        <v>0</v>
      </c>
      <c r="Z134" s="42">
        <v>0</v>
      </c>
      <c r="AA134" s="42">
        <v>67821.376089978614</v>
      </c>
      <c r="AB134" s="43">
        <v>67821.376089978614</v>
      </c>
      <c r="AC134" s="65">
        <v>-39829.311012651589</v>
      </c>
      <c r="AD134" s="42">
        <v>-23493.67929914291</v>
      </c>
      <c r="AE134" s="42">
        <v>0</v>
      </c>
      <c r="AF134" s="42">
        <v>0</v>
      </c>
      <c r="AG134" s="42">
        <v>0</v>
      </c>
      <c r="AH134" s="44">
        <v>0</v>
      </c>
    </row>
    <row r="135" spans="1:34" s="4" customFormat="1">
      <c r="A135" s="46">
        <v>7756</v>
      </c>
      <c r="B135" s="55" t="s">
        <v>368</v>
      </c>
      <c r="C135" s="56">
        <v>2.4342E-4</v>
      </c>
      <c r="D135" s="56">
        <v>7.5099999999999996E-5</v>
      </c>
      <c r="E135" s="64">
        <v>8769.41</v>
      </c>
      <c r="F135" s="42">
        <v>9883</v>
      </c>
      <c r="G135" s="43">
        <v>18652.41</v>
      </c>
      <c r="H135" s="65">
        <v>538472</v>
      </c>
      <c r="I135" s="42">
        <v>644645</v>
      </c>
      <c r="J135" s="42">
        <v>440765</v>
      </c>
      <c r="K135" s="42">
        <v>442713</v>
      </c>
      <c r="L135" s="44">
        <v>641308</v>
      </c>
      <c r="M135" s="65">
        <v>30426</v>
      </c>
      <c r="N135" s="42">
        <v>-38450.926490359503</v>
      </c>
      <c r="O135" s="42">
        <v>-8024.9264903595031</v>
      </c>
      <c r="P135" s="42">
        <v>0</v>
      </c>
      <c r="Q135" s="44">
        <v>-8024.9264903595031</v>
      </c>
      <c r="R135" s="45">
        <v>10749</v>
      </c>
      <c r="S135" s="65">
        <v>13120</v>
      </c>
      <c r="T135" s="42">
        <v>30267</v>
      </c>
      <c r="U135" s="42">
        <v>40455</v>
      </c>
      <c r="V135" s="42">
        <v>279985.88002293598</v>
      </c>
      <c r="W135" s="44">
        <v>363827.88002293598</v>
      </c>
      <c r="X135" s="65">
        <v>43129</v>
      </c>
      <c r="Y135" s="42">
        <v>35724</v>
      </c>
      <c r="Z135" s="42">
        <v>29469</v>
      </c>
      <c r="AA135" s="42">
        <v>224833.22523264401</v>
      </c>
      <c r="AB135" s="43">
        <v>333155.22523264401</v>
      </c>
      <c r="AC135" s="65">
        <v>-37518.398294610604</v>
      </c>
      <c r="AD135" s="42">
        <v>20464.427006384649</v>
      </c>
      <c r="AE135" s="42">
        <v>39022.626078517904</v>
      </c>
      <c r="AF135" s="42">
        <v>8704</v>
      </c>
      <c r="AG135" s="42">
        <v>0</v>
      </c>
      <c r="AH135" s="44">
        <v>0</v>
      </c>
    </row>
    <row r="136" spans="1:34" s="4" customFormat="1">
      <c r="A136" s="46">
        <v>7757</v>
      </c>
      <c r="B136" s="55" t="s">
        <v>369</v>
      </c>
      <c r="C136" s="56">
        <v>2.3640000000000001E-5</v>
      </c>
      <c r="D136" s="56">
        <v>9.7799999999999995E-6</v>
      </c>
      <c r="E136" s="64">
        <v>851.68</v>
      </c>
      <c r="F136" s="42">
        <v>960</v>
      </c>
      <c r="G136" s="43">
        <v>1811.6799999999998</v>
      </c>
      <c r="H136" s="65">
        <v>52294</v>
      </c>
      <c r="I136" s="42">
        <v>62605</v>
      </c>
      <c r="J136" s="42">
        <v>42805</v>
      </c>
      <c r="K136" s="42">
        <v>42995</v>
      </c>
      <c r="L136" s="44">
        <v>62281</v>
      </c>
      <c r="M136" s="65">
        <v>2955</v>
      </c>
      <c r="N136" s="42">
        <v>-26456.408477674271</v>
      </c>
      <c r="O136" s="42">
        <v>-23501.408477674271</v>
      </c>
      <c r="P136" s="42">
        <v>0</v>
      </c>
      <c r="Q136" s="44">
        <v>-23501.408477674271</v>
      </c>
      <c r="R136" s="45">
        <v>1044</v>
      </c>
      <c r="S136" s="65">
        <v>1274</v>
      </c>
      <c r="T136" s="42">
        <v>2939</v>
      </c>
      <c r="U136" s="42">
        <v>3929</v>
      </c>
      <c r="V136" s="42">
        <v>23796.916665756438</v>
      </c>
      <c r="W136" s="44">
        <v>31938.916665756438</v>
      </c>
      <c r="X136" s="65">
        <v>4189</v>
      </c>
      <c r="Y136" s="42">
        <v>3469</v>
      </c>
      <c r="Z136" s="42">
        <v>2862</v>
      </c>
      <c r="AA136" s="42">
        <v>46291.885386672679</v>
      </c>
      <c r="AB136" s="43">
        <v>56811.885386672679</v>
      </c>
      <c r="AC136" s="65">
        <v>-22921.025586868102</v>
      </c>
      <c r="AD136" s="42">
        <v>-5833.1906973774385</v>
      </c>
      <c r="AE136" s="42">
        <v>3036.2475633293025</v>
      </c>
      <c r="AF136" s="42">
        <v>845</v>
      </c>
      <c r="AG136" s="42">
        <v>0</v>
      </c>
      <c r="AH136" s="44">
        <v>0</v>
      </c>
    </row>
    <row r="137" spans="1:34" s="4" customFormat="1">
      <c r="A137" s="46">
        <v>7759</v>
      </c>
      <c r="B137" s="55" t="s">
        <v>370</v>
      </c>
      <c r="C137" s="56">
        <v>1.1092E-4</v>
      </c>
      <c r="D137" s="56">
        <v>3.9839999999999998E-5</v>
      </c>
      <c r="E137" s="64">
        <v>3996.01</v>
      </c>
      <c r="F137" s="42">
        <v>4503</v>
      </c>
      <c r="G137" s="43">
        <v>8499.01</v>
      </c>
      <c r="H137" s="65">
        <v>245367</v>
      </c>
      <c r="I137" s="42">
        <v>293747</v>
      </c>
      <c r="J137" s="42">
        <v>200845</v>
      </c>
      <c r="K137" s="42">
        <v>201733</v>
      </c>
      <c r="L137" s="44">
        <v>292227</v>
      </c>
      <c r="M137" s="65">
        <v>13864</v>
      </c>
      <c r="N137" s="42">
        <v>-8171.455261937982</v>
      </c>
      <c r="O137" s="42">
        <v>5692.544738062018</v>
      </c>
      <c r="P137" s="42">
        <v>0</v>
      </c>
      <c r="Q137" s="44">
        <v>5692.544738062018</v>
      </c>
      <c r="R137" s="45">
        <v>4898</v>
      </c>
      <c r="S137" s="65">
        <v>5978</v>
      </c>
      <c r="T137" s="42">
        <v>13792</v>
      </c>
      <c r="U137" s="42">
        <v>18434</v>
      </c>
      <c r="V137" s="42">
        <v>111455.99518709249</v>
      </c>
      <c r="W137" s="44">
        <v>149659.99518709249</v>
      </c>
      <c r="X137" s="65">
        <v>19653</v>
      </c>
      <c r="Y137" s="42">
        <v>16279</v>
      </c>
      <c r="Z137" s="42">
        <v>13428</v>
      </c>
      <c r="AA137" s="42">
        <v>85975.357844004146</v>
      </c>
      <c r="AB137" s="43">
        <v>135335.35784400415</v>
      </c>
      <c r="AC137" s="65">
        <v>-14098.390403090718</v>
      </c>
      <c r="AD137" s="42">
        <v>8379.1691365516272</v>
      </c>
      <c r="AE137" s="42">
        <v>16078.858609627441</v>
      </c>
      <c r="AF137" s="42">
        <v>3964.9999999999891</v>
      </c>
      <c r="AG137" s="42">
        <v>0</v>
      </c>
      <c r="AH137" s="44">
        <v>0</v>
      </c>
    </row>
    <row r="138" spans="1:34" s="4" customFormat="1">
      <c r="A138" s="46">
        <v>7763</v>
      </c>
      <c r="B138" s="55" t="s">
        <v>371</v>
      </c>
      <c r="C138" s="56">
        <v>3.6949999999999997E-5</v>
      </c>
      <c r="D138" s="56">
        <v>1.154E-5</v>
      </c>
      <c r="E138" s="64">
        <v>1331</v>
      </c>
      <c r="F138" s="42">
        <v>1500</v>
      </c>
      <c r="G138" s="43">
        <v>2831</v>
      </c>
      <c r="H138" s="65">
        <v>81737</v>
      </c>
      <c r="I138" s="42">
        <v>97854</v>
      </c>
      <c r="J138" s="42">
        <v>66906</v>
      </c>
      <c r="K138" s="42">
        <v>67202</v>
      </c>
      <c r="L138" s="44">
        <v>97348</v>
      </c>
      <c r="M138" s="65">
        <v>4618</v>
      </c>
      <c r="N138" s="42">
        <v>-5958.5140495115447</v>
      </c>
      <c r="O138" s="42">
        <v>-1340.5140495115447</v>
      </c>
      <c r="P138" s="42">
        <v>0</v>
      </c>
      <c r="Q138" s="44">
        <v>-1340.5140495115447</v>
      </c>
      <c r="R138" s="45">
        <v>1632</v>
      </c>
      <c r="S138" s="65">
        <v>1992</v>
      </c>
      <c r="T138" s="42">
        <v>4594</v>
      </c>
      <c r="U138" s="42">
        <v>6141</v>
      </c>
      <c r="V138" s="42">
        <v>39953.5387742729</v>
      </c>
      <c r="W138" s="44">
        <v>52680.5387742729</v>
      </c>
      <c r="X138" s="65">
        <v>6547</v>
      </c>
      <c r="Y138" s="42">
        <v>5423</v>
      </c>
      <c r="Z138" s="42">
        <v>4473</v>
      </c>
      <c r="AA138" s="42">
        <v>32793.842502010964</v>
      </c>
      <c r="AB138" s="43">
        <v>49236.842502010964</v>
      </c>
      <c r="AC138" s="65">
        <v>-6803.8084781140733</v>
      </c>
      <c r="AD138" s="42">
        <v>3045.7682500972915</v>
      </c>
      <c r="AE138" s="42">
        <v>5880.7365002787192</v>
      </c>
      <c r="AF138" s="42">
        <v>1321</v>
      </c>
      <c r="AG138" s="42">
        <v>0</v>
      </c>
      <c r="AH138" s="44">
        <v>0</v>
      </c>
    </row>
    <row r="139" spans="1:34" s="4" customFormat="1">
      <c r="A139" s="46">
        <v>7773</v>
      </c>
      <c r="B139" s="55" t="s">
        <v>372</v>
      </c>
      <c r="C139" s="56">
        <v>6.7409999999999993E-5</v>
      </c>
      <c r="D139" s="56">
        <v>2.1710000000000001E-5</v>
      </c>
      <c r="E139" s="64">
        <v>2428.23</v>
      </c>
      <c r="F139" s="42">
        <v>2737</v>
      </c>
      <c r="G139" s="43">
        <v>5165.2299999999996</v>
      </c>
      <c r="H139" s="65">
        <v>149118</v>
      </c>
      <c r="I139" s="42">
        <v>178521</v>
      </c>
      <c r="J139" s="42">
        <v>122060</v>
      </c>
      <c r="K139" s="42">
        <v>122600</v>
      </c>
      <c r="L139" s="44">
        <v>177597</v>
      </c>
      <c r="M139" s="65">
        <v>8426</v>
      </c>
      <c r="N139" s="42">
        <v>-1026.65749109325</v>
      </c>
      <c r="O139" s="42">
        <v>7399.3425089067496</v>
      </c>
      <c r="P139" s="42">
        <v>0</v>
      </c>
      <c r="Q139" s="44">
        <v>7399.3425089067496</v>
      </c>
      <c r="R139" s="45">
        <v>2977</v>
      </c>
      <c r="S139" s="65">
        <v>3633</v>
      </c>
      <c r="T139" s="42">
        <v>8382</v>
      </c>
      <c r="U139" s="42">
        <v>11203</v>
      </c>
      <c r="V139" s="42">
        <v>77956.861414243074</v>
      </c>
      <c r="W139" s="44">
        <v>101174.86141424307</v>
      </c>
      <c r="X139" s="65">
        <v>11944</v>
      </c>
      <c r="Y139" s="42">
        <v>9893</v>
      </c>
      <c r="Z139" s="42">
        <v>8161</v>
      </c>
      <c r="AA139" s="42">
        <v>58811.214338906415</v>
      </c>
      <c r="AB139" s="43">
        <v>88809.214338906415</v>
      </c>
      <c r="AC139" s="65">
        <v>-5113.3673057952092</v>
      </c>
      <c r="AD139" s="42">
        <v>4538.9923834871006</v>
      </c>
      <c r="AE139" s="42">
        <v>10530.021997644762</v>
      </c>
      <c r="AF139" s="42">
        <v>2410</v>
      </c>
      <c r="AG139" s="42">
        <v>0</v>
      </c>
      <c r="AH139" s="44">
        <v>0</v>
      </c>
    </row>
    <row r="140" spans="1:34" s="4" customFormat="1">
      <c r="A140" s="46">
        <v>7776</v>
      </c>
      <c r="B140" s="55" t="s">
        <v>373</v>
      </c>
      <c r="C140" s="56">
        <v>5.9880000000000003E-5</v>
      </c>
      <c r="D140" s="56">
        <v>1.7799999999999999E-5</v>
      </c>
      <c r="E140" s="64">
        <v>2156.9499999999998</v>
      </c>
      <c r="F140" s="42">
        <v>2431</v>
      </c>
      <c r="G140" s="43">
        <v>4587.95</v>
      </c>
      <c r="H140" s="65">
        <v>132461</v>
      </c>
      <c r="I140" s="42">
        <v>158579</v>
      </c>
      <c r="J140" s="42">
        <v>108426</v>
      </c>
      <c r="K140" s="42">
        <v>108905</v>
      </c>
      <c r="L140" s="44">
        <v>157758</v>
      </c>
      <c r="M140" s="65">
        <v>7485</v>
      </c>
      <c r="N140" s="42">
        <v>-5353.1795744189512</v>
      </c>
      <c r="O140" s="42">
        <v>2131.8204255810488</v>
      </c>
      <c r="P140" s="42">
        <v>0</v>
      </c>
      <c r="Q140" s="44">
        <v>2131.8204255810488</v>
      </c>
      <c r="R140" s="45">
        <v>2644</v>
      </c>
      <c r="S140" s="65">
        <v>3227</v>
      </c>
      <c r="T140" s="42">
        <v>7446</v>
      </c>
      <c r="U140" s="42">
        <v>9952</v>
      </c>
      <c r="V140" s="42">
        <v>67156.971516742051</v>
      </c>
      <c r="W140" s="44">
        <v>87781.971516742051</v>
      </c>
      <c r="X140" s="65">
        <v>10610</v>
      </c>
      <c r="Y140" s="42">
        <v>8788</v>
      </c>
      <c r="Z140" s="42">
        <v>7249</v>
      </c>
      <c r="AA140" s="42">
        <v>51143.593474583868</v>
      </c>
      <c r="AB140" s="43">
        <v>77790.593474583875</v>
      </c>
      <c r="AC140" s="65">
        <v>-7576.3026818134522</v>
      </c>
      <c r="AD140" s="42">
        <v>5622.7776296604752</v>
      </c>
      <c r="AE140" s="42">
        <v>9803.9030943111611</v>
      </c>
      <c r="AF140" s="42">
        <v>2141</v>
      </c>
      <c r="AG140" s="42">
        <v>0</v>
      </c>
      <c r="AH140" s="44">
        <v>0</v>
      </c>
    </row>
    <row r="141" spans="1:34" s="4" customFormat="1">
      <c r="A141" s="46">
        <v>7781</v>
      </c>
      <c r="B141" s="55" t="s">
        <v>456</v>
      </c>
      <c r="C141" s="56">
        <v>0</v>
      </c>
      <c r="D141" s="56">
        <v>0</v>
      </c>
      <c r="E141" s="64">
        <v>0</v>
      </c>
      <c r="F141" s="42">
        <v>0</v>
      </c>
      <c r="G141" s="43">
        <v>0</v>
      </c>
      <c r="H141" s="65">
        <v>0</v>
      </c>
      <c r="I141" s="42">
        <v>0</v>
      </c>
      <c r="J141" s="42">
        <v>0</v>
      </c>
      <c r="K141" s="42">
        <v>0</v>
      </c>
      <c r="L141" s="44">
        <v>0</v>
      </c>
      <c r="M141" s="65">
        <v>0</v>
      </c>
      <c r="N141" s="42">
        <v>-9995.7230053411859</v>
      </c>
      <c r="O141" s="42">
        <v>-9995.7230053411859</v>
      </c>
      <c r="P141" s="42">
        <v>0</v>
      </c>
      <c r="Q141" s="44">
        <v>-9995.7230053411859</v>
      </c>
      <c r="R141" s="45">
        <v>0</v>
      </c>
      <c r="S141" s="65">
        <v>0</v>
      </c>
      <c r="T141" s="42">
        <v>0</v>
      </c>
      <c r="U141" s="42">
        <v>0</v>
      </c>
      <c r="V141" s="42">
        <v>0</v>
      </c>
      <c r="W141" s="44">
        <v>0</v>
      </c>
      <c r="X141" s="65">
        <v>0</v>
      </c>
      <c r="Y141" s="42">
        <v>0</v>
      </c>
      <c r="Z141" s="42">
        <v>0</v>
      </c>
      <c r="AA141" s="42">
        <v>0</v>
      </c>
      <c r="AB141" s="43">
        <v>0</v>
      </c>
      <c r="AC141" s="65">
        <v>0</v>
      </c>
      <c r="AD141" s="42">
        <v>0</v>
      </c>
      <c r="AE141" s="42">
        <v>0</v>
      </c>
      <c r="AF141" s="42">
        <v>0</v>
      </c>
      <c r="AG141" s="42">
        <v>0</v>
      </c>
      <c r="AH141" s="44">
        <v>0</v>
      </c>
    </row>
    <row r="142" spans="1:34" s="4" customFormat="1">
      <c r="A142" s="46">
        <v>7782</v>
      </c>
      <c r="B142" s="55" t="s">
        <v>374</v>
      </c>
      <c r="C142" s="56">
        <v>2.296E-5</v>
      </c>
      <c r="D142" s="56">
        <v>8.1599999999999998E-6</v>
      </c>
      <c r="E142" s="64">
        <v>827.28</v>
      </c>
      <c r="F142" s="42">
        <v>932</v>
      </c>
      <c r="G142" s="43">
        <v>1759.28</v>
      </c>
      <c r="H142" s="65">
        <v>50790</v>
      </c>
      <c r="I142" s="42">
        <v>60805</v>
      </c>
      <c r="J142" s="42">
        <v>41574</v>
      </c>
      <c r="K142" s="42">
        <v>41758</v>
      </c>
      <c r="L142" s="44">
        <v>60490</v>
      </c>
      <c r="M142" s="65">
        <v>2870</v>
      </c>
      <c r="N142" s="42">
        <v>-20432.504329909196</v>
      </c>
      <c r="O142" s="42">
        <v>-17562.504329909196</v>
      </c>
      <c r="P142" s="42">
        <v>0</v>
      </c>
      <c r="Q142" s="44">
        <v>-17562.504329909196</v>
      </c>
      <c r="R142" s="45">
        <v>1014</v>
      </c>
      <c r="S142" s="65">
        <v>1237</v>
      </c>
      <c r="T142" s="42">
        <v>2855</v>
      </c>
      <c r="U142" s="42">
        <v>3816</v>
      </c>
      <c r="V142" s="42">
        <v>26687.007373076089</v>
      </c>
      <c r="W142" s="44">
        <v>34595.007373076092</v>
      </c>
      <c r="X142" s="65">
        <v>4068</v>
      </c>
      <c r="Y142" s="42">
        <v>3370</v>
      </c>
      <c r="Z142" s="42">
        <v>2780</v>
      </c>
      <c r="AA142" s="42">
        <v>42701.92411146604</v>
      </c>
      <c r="AB142" s="43">
        <v>52919.92411146604</v>
      </c>
      <c r="AC142" s="65">
        <v>-17369.745624459847</v>
      </c>
      <c r="AD142" s="42">
        <v>-5130.3132203533623</v>
      </c>
      <c r="AE142" s="42">
        <v>3354.1421064232554</v>
      </c>
      <c r="AF142" s="42">
        <v>821</v>
      </c>
      <c r="AG142" s="42">
        <v>0</v>
      </c>
      <c r="AH142" s="44">
        <v>0</v>
      </c>
    </row>
    <row r="143" spans="1:34" s="4" customFormat="1">
      <c r="A143" s="46">
        <v>7790</v>
      </c>
      <c r="B143" s="55" t="s">
        <v>375</v>
      </c>
      <c r="C143" s="56">
        <v>4.248E-5</v>
      </c>
      <c r="D143" s="56">
        <v>1.358E-5</v>
      </c>
      <c r="E143" s="64">
        <v>1530.43</v>
      </c>
      <c r="F143" s="42">
        <v>1725</v>
      </c>
      <c r="G143" s="43">
        <v>3255.4300000000003</v>
      </c>
      <c r="H143" s="65">
        <v>93970</v>
      </c>
      <c r="I143" s="42">
        <v>112499</v>
      </c>
      <c r="J143" s="42">
        <v>76919</v>
      </c>
      <c r="K143" s="42">
        <v>77259</v>
      </c>
      <c r="L143" s="44">
        <v>111917</v>
      </c>
      <c r="M143" s="65">
        <v>5310</v>
      </c>
      <c r="N143" s="42">
        <v>-11135.465938666759</v>
      </c>
      <c r="O143" s="42">
        <v>-5825.465938666759</v>
      </c>
      <c r="P143" s="42">
        <v>0</v>
      </c>
      <c r="Q143" s="44">
        <v>-5825.465938666759</v>
      </c>
      <c r="R143" s="45">
        <v>1876</v>
      </c>
      <c r="S143" s="65">
        <v>2290</v>
      </c>
      <c r="T143" s="42">
        <v>5282</v>
      </c>
      <c r="U143" s="42">
        <v>7060</v>
      </c>
      <c r="V143" s="42">
        <v>45478.753315137088</v>
      </c>
      <c r="W143" s="44">
        <v>60110.753315137088</v>
      </c>
      <c r="X143" s="65">
        <v>7527</v>
      </c>
      <c r="Y143" s="42">
        <v>6234</v>
      </c>
      <c r="Z143" s="42">
        <v>5143</v>
      </c>
      <c r="AA143" s="42">
        <v>43013.251333482454</v>
      </c>
      <c r="AB143" s="43">
        <v>61917.251333482454</v>
      </c>
      <c r="AC143" s="65">
        <v>-11698.427111213177</v>
      </c>
      <c r="AD143" s="42">
        <v>1706.6377930515373</v>
      </c>
      <c r="AE143" s="42">
        <v>6666.2912998162765</v>
      </c>
      <c r="AF143" s="42">
        <v>1518.9999999999973</v>
      </c>
      <c r="AG143" s="42">
        <v>0</v>
      </c>
      <c r="AH143" s="44">
        <v>0</v>
      </c>
    </row>
    <row r="144" spans="1:34" s="4" customFormat="1">
      <c r="A144" s="46">
        <v>7792</v>
      </c>
      <c r="B144" s="55" t="s">
        <v>457</v>
      </c>
      <c r="C144" s="56">
        <v>0</v>
      </c>
      <c r="D144" s="56">
        <v>0</v>
      </c>
      <c r="E144" s="64">
        <v>0</v>
      </c>
      <c r="F144" s="42">
        <v>0</v>
      </c>
      <c r="G144" s="43">
        <v>0</v>
      </c>
      <c r="H144" s="65">
        <v>0</v>
      </c>
      <c r="I144" s="42">
        <v>0</v>
      </c>
      <c r="J144" s="42">
        <v>0</v>
      </c>
      <c r="K144" s="42">
        <v>0</v>
      </c>
      <c r="L144" s="44">
        <v>0</v>
      </c>
      <c r="M144" s="65">
        <v>0</v>
      </c>
      <c r="N144" s="42">
        <v>-3393.1233001381834</v>
      </c>
      <c r="O144" s="42">
        <v>-3393.1233001381834</v>
      </c>
      <c r="P144" s="42">
        <v>0</v>
      </c>
      <c r="Q144" s="44">
        <v>-3393.1233001381834</v>
      </c>
      <c r="R144" s="45">
        <v>0</v>
      </c>
      <c r="S144" s="65">
        <v>0</v>
      </c>
      <c r="T144" s="42">
        <v>0</v>
      </c>
      <c r="U144" s="42">
        <v>0</v>
      </c>
      <c r="V144" s="42">
        <v>0</v>
      </c>
      <c r="W144" s="44">
        <v>0</v>
      </c>
      <c r="X144" s="65">
        <v>0</v>
      </c>
      <c r="Y144" s="42">
        <v>0</v>
      </c>
      <c r="Z144" s="42">
        <v>0</v>
      </c>
      <c r="AA144" s="42">
        <v>0</v>
      </c>
      <c r="AB144" s="43">
        <v>0</v>
      </c>
      <c r="AC144" s="65">
        <v>0</v>
      </c>
      <c r="AD144" s="42">
        <v>0</v>
      </c>
      <c r="AE144" s="42">
        <v>0</v>
      </c>
      <c r="AF144" s="42">
        <v>0</v>
      </c>
      <c r="AG144" s="42">
        <v>0</v>
      </c>
      <c r="AH144" s="44">
        <v>0</v>
      </c>
    </row>
    <row r="145" spans="1:34" s="4" customFormat="1">
      <c r="A145" s="46">
        <v>7793</v>
      </c>
      <c r="B145" s="55" t="s">
        <v>376</v>
      </c>
      <c r="C145" s="56">
        <v>4.4119999999999998E-5</v>
      </c>
      <c r="D145" s="56">
        <v>9.3300000000000005E-6</v>
      </c>
      <c r="E145" s="64">
        <v>1589.37</v>
      </c>
      <c r="F145" s="42">
        <v>1791</v>
      </c>
      <c r="G145" s="43">
        <v>3380.37</v>
      </c>
      <c r="H145" s="65">
        <v>97598</v>
      </c>
      <c r="I145" s="42">
        <v>116842</v>
      </c>
      <c r="J145" s="42">
        <v>79889</v>
      </c>
      <c r="K145" s="42">
        <v>80242</v>
      </c>
      <c r="L145" s="44">
        <v>116237</v>
      </c>
      <c r="M145" s="65">
        <v>5515</v>
      </c>
      <c r="N145" s="42">
        <v>-8437.6899195839396</v>
      </c>
      <c r="O145" s="42">
        <v>-2922.6899195839396</v>
      </c>
      <c r="P145" s="42">
        <v>0</v>
      </c>
      <c r="Q145" s="44">
        <v>-2922.6899195839396</v>
      </c>
      <c r="R145" s="45">
        <v>1948</v>
      </c>
      <c r="S145" s="65">
        <v>2378</v>
      </c>
      <c r="T145" s="42">
        <v>5486</v>
      </c>
      <c r="U145" s="42">
        <v>7333</v>
      </c>
      <c r="V145" s="42">
        <v>55988.513137395967</v>
      </c>
      <c r="W145" s="44">
        <v>71185.513137395959</v>
      </c>
      <c r="X145" s="65">
        <v>7817</v>
      </c>
      <c r="Y145" s="42">
        <v>6475</v>
      </c>
      <c r="Z145" s="42">
        <v>5341</v>
      </c>
      <c r="AA145" s="42">
        <v>39027.488375946479</v>
      </c>
      <c r="AB145" s="43">
        <v>58660.488375946479</v>
      </c>
      <c r="AC145" s="65">
        <v>-6849.7755163363427</v>
      </c>
      <c r="AD145" s="42">
        <v>9425.8348914279268</v>
      </c>
      <c r="AE145" s="42">
        <v>8369.965386357906</v>
      </c>
      <c r="AF145" s="42">
        <v>1578.9999999999891</v>
      </c>
      <c r="AG145" s="42">
        <v>0</v>
      </c>
      <c r="AH145" s="44">
        <v>0</v>
      </c>
    </row>
    <row r="146" spans="1:34" s="4" customFormat="1">
      <c r="A146" s="46">
        <v>7794</v>
      </c>
      <c r="B146" s="55" t="s">
        <v>377</v>
      </c>
      <c r="C146" s="56">
        <v>1.453E-5</v>
      </c>
      <c r="D146" s="56">
        <v>3.5899999999999999E-6</v>
      </c>
      <c r="E146" s="64">
        <v>523.49</v>
      </c>
      <c r="F146" s="42">
        <v>590</v>
      </c>
      <c r="G146" s="43">
        <v>1113.49</v>
      </c>
      <c r="H146" s="65">
        <v>32142</v>
      </c>
      <c r="I146" s="42">
        <v>38480</v>
      </c>
      <c r="J146" s="42">
        <v>26310</v>
      </c>
      <c r="K146" s="42">
        <v>26426</v>
      </c>
      <c r="L146" s="44">
        <v>38280</v>
      </c>
      <c r="M146" s="65">
        <v>1816</v>
      </c>
      <c r="N146" s="42">
        <v>-1975.4558904621397</v>
      </c>
      <c r="O146" s="42">
        <v>-159.45589046213968</v>
      </c>
      <c r="P146" s="42">
        <v>0</v>
      </c>
      <c r="Q146" s="44">
        <v>-159.45589046213968</v>
      </c>
      <c r="R146" s="45">
        <v>642</v>
      </c>
      <c r="S146" s="65">
        <v>783</v>
      </c>
      <c r="T146" s="42">
        <v>1807</v>
      </c>
      <c r="U146" s="42">
        <v>2415</v>
      </c>
      <c r="V146" s="42">
        <v>22013.885438864891</v>
      </c>
      <c r="W146" s="44">
        <v>27018.885438864891</v>
      </c>
      <c r="X146" s="65">
        <v>2574</v>
      </c>
      <c r="Y146" s="42">
        <v>2132</v>
      </c>
      <c r="Z146" s="42">
        <v>1759</v>
      </c>
      <c r="AA146" s="42">
        <v>24591.931807424018</v>
      </c>
      <c r="AB146" s="43">
        <v>31056.931807424018</v>
      </c>
      <c r="AC146" s="65">
        <v>-4759.5172174575146</v>
      </c>
      <c r="AD146" s="42">
        <v>-2398.9372270682388</v>
      </c>
      <c r="AE146" s="42">
        <v>2599.4080759666276</v>
      </c>
      <c r="AF146" s="42">
        <v>520.99999999999818</v>
      </c>
      <c r="AG146" s="42">
        <v>0</v>
      </c>
      <c r="AH146" s="44">
        <v>0</v>
      </c>
    </row>
    <row r="147" spans="1:34" s="4" customFormat="1">
      <c r="A147" s="46">
        <v>7798</v>
      </c>
      <c r="B147" s="55" t="s">
        <v>378</v>
      </c>
      <c r="C147" s="56">
        <v>5.9070000000000002E-5</v>
      </c>
      <c r="D147" s="56">
        <v>1.7629999999999999E-5</v>
      </c>
      <c r="E147" s="64">
        <v>2128.19</v>
      </c>
      <c r="F147" s="42">
        <v>2398</v>
      </c>
      <c r="G147" s="43">
        <v>4526.1900000000005</v>
      </c>
      <c r="H147" s="65">
        <v>130669</v>
      </c>
      <c r="I147" s="42">
        <v>156434</v>
      </c>
      <c r="J147" s="42">
        <v>106959</v>
      </c>
      <c r="K147" s="42">
        <v>107432</v>
      </c>
      <c r="L147" s="44">
        <v>155624</v>
      </c>
      <c r="M147" s="65">
        <v>7383</v>
      </c>
      <c r="N147" s="42">
        <v>2705.7329779070369</v>
      </c>
      <c r="O147" s="42">
        <v>10088.732977907037</v>
      </c>
      <c r="P147" s="42">
        <v>0</v>
      </c>
      <c r="Q147" s="44">
        <v>10088.732977907037</v>
      </c>
      <c r="R147" s="45">
        <v>2608</v>
      </c>
      <c r="S147" s="65">
        <v>3184</v>
      </c>
      <c r="T147" s="42">
        <v>7345</v>
      </c>
      <c r="U147" s="42">
        <v>9817</v>
      </c>
      <c r="V147" s="42">
        <v>70333.680985694242</v>
      </c>
      <c r="W147" s="44">
        <v>90679.680985694242</v>
      </c>
      <c r="X147" s="65">
        <v>10466</v>
      </c>
      <c r="Y147" s="42">
        <v>8669</v>
      </c>
      <c r="Z147" s="42">
        <v>7151</v>
      </c>
      <c r="AA147" s="42">
        <v>47805.493633777216</v>
      </c>
      <c r="AB147" s="43">
        <v>74091.493633777223</v>
      </c>
      <c r="AC147" s="65">
        <v>-1403.1930262455246</v>
      </c>
      <c r="AD147" s="42">
        <v>6229.519636524994</v>
      </c>
      <c r="AE147" s="42">
        <v>9649.8607416375617</v>
      </c>
      <c r="AF147" s="42">
        <v>2112</v>
      </c>
      <c r="AG147" s="42">
        <v>0</v>
      </c>
      <c r="AH147" s="44">
        <v>0</v>
      </c>
    </row>
    <row r="148" spans="1:34" s="4" customFormat="1">
      <c r="A148" s="46">
        <v>7799</v>
      </c>
      <c r="B148" s="55" t="s">
        <v>379</v>
      </c>
      <c r="C148" s="56">
        <v>0</v>
      </c>
      <c r="D148" s="56">
        <v>0</v>
      </c>
      <c r="E148" s="64">
        <v>0</v>
      </c>
      <c r="F148" s="42">
        <v>0</v>
      </c>
      <c r="G148" s="43">
        <v>0</v>
      </c>
      <c r="H148" s="65">
        <v>0</v>
      </c>
      <c r="I148" s="42">
        <v>0</v>
      </c>
      <c r="J148" s="42">
        <v>0</v>
      </c>
      <c r="K148" s="42">
        <v>0</v>
      </c>
      <c r="L148" s="44">
        <v>0</v>
      </c>
      <c r="M148" s="65">
        <v>0</v>
      </c>
      <c r="N148" s="42">
        <v>-8635.6958164272819</v>
      </c>
      <c r="O148" s="42">
        <v>-8635.6958164272819</v>
      </c>
      <c r="P148" s="42">
        <v>0</v>
      </c>
      <c r="Q148" s="44">
        <v>-8635.6958164272819</v>
      </c>
      <c r="R148" s="45">
        <v>0</v>
      </c>
      <c r="S148" s="65">
        <v>0</v>
      </c>
      <c r="T148" s="42">
        <v>0</v>
      </c>
      <c r="U148" s="42">
        <v>0</v>
      </c>
      <c r="V148" s="42">
        <v>0</v>
      </c>
      <c r="W148" s="44">
        <v>0</v>
      </c>
      <c r="X148" s="65">
        <v>0</v>
      </c>
      <c r="Y148" s="42">
        <v>0</v>
      </c>
      <c r="Z148" s="42">
        <v>0</v>
      </c>
      <c r="AA148" s="42">
        <v>3721.5975235849592</v>
      </c>
      <c r="AB148" s="43">
        <v>3721.5975235849592</v>
      </c>
      <c r="AC148" s="65">
        <v>-3721.5975235849592</v>
      </c>
      <c r="AD148" s="42">
        <v>0</v>
      </c>
      <c r="AE148" s="42">
        <v>0</v>
      </c>
      <c r="AF148" s="42">
        <v>0</v>
      </c>
      <c r="AG148" s="42">
        <v>0</v>
      </c>
      <c r="AH148" s="44">
        <v>0</v>
      </c>
    </row>
    <row r="149" spans="1:34" s="4" customFormat="1">
      <c r="A149" s="46">
        <v>7805</v>
      </c>
      <c r="B149" s="55" t="s">
        <v>380</v>
      </c>
      <c r="C149" s="56">
        <v>5.4249999999999997E-5</v>
      </c>
      <c r="D149" s="56">
        <v>1.3740000000000001E-5</v>
      </c>
      <c r="E149" s="64">
        <v>1954.54</v>
      </c>
      <c r="F149" s="42">
        <v>2203</v>
      </c>
      <c r="G149" s="43">
        <v>4157.54</v>
      </c>
      <c r="H149" s="65">
        <v>120007</v>
      </c>
      <c r="I149" s="42">
        <v>143669</v>
      </c>
      <c r="J149" s="42">
        <v>98231</v>
      </c>
      <c r="K149" s="42">
        <v>98666</v>
      </c>
      <c r="L149" s="44">
        <v>142926</v>
      </c>
      <c r="M149" s="65">
        <v>6781</v>
      </c>
      <c r="N149" s="42">
        <v>-12147.585626864424</v>
      </c>
      <c r="O149" s="42">
        <v>-5366.5856268644238</v>
      </c>
      <c r="P149" s="42">
        <v>0</v>
      </c>
      <c r="Q149" s="44">
        <v>-5366.5856268644238</v>
      </c>
      <c r="R149" s="45">
        <v>2396</v>
      </c>
      <c r="S149" s="65">
        <v>2924</v>
      </c>
      <c r="T149" s="42">
        <v>6746</v>
      </c>
      <c r="U149" s="42">
        <v>9016</v>
      </c>
      <c r="V149" s="42">
        <v>64042.677726664755</v>
      </c>
      <c r="W149" s="44">
        <v>82728.677726664755</v>
      </c>
      <c r="X149" s="65">
        <v>9612</v>
      </c>
      <c r="Y149" s="42">
        <v>7962</v>
      </c>
      <c r="Z149" s="42">
        <v>6568</v>
      </c>
      <c r="AA149" s="42">
        <v>54663.487639300896</v>
      </c>
      <c r="AB149" s="43">
        <v>78805.487639300904</v>
      </c>
      <c r="AC149" s="65">
        <v>-12613.520537674627</v>
      </c>
      <c r="AD149" s="42">
        <v>4993.0310349841857</v>
      </c>
      <c r="AE149" s="42">
        <v>9604.6795900542984</v>
      </c>
      <c r="AF149" s="42">
        <v>1938.9999999999945</v>
      </c>
      <c r="AG149" s="42">
        <v>0</v>
      </c>
      <c r="AH149" s="44">
        <v>0</v>
      </c>
    </row>
    <row r="150" spans="1:34" s="4" customFormat="1">
      <c r="A150" s="46">
        <v>7807</v>
      </c>
      <c r="B150" s="55" t="s">
        <v>381</v>
      </c>
      <c r="C150" s="56">
        <v>2.8410000000000001E-5</v>
      </c>
      <c r="D150" s="56">
        <v>5.5899999999999998E-6</v>
      </c>
      <c r="E150" s="64">
        <v>1023.4</v>
      </c>
      <c r="F150" s="42">
        <v>1153</v>
      </c>
      <c r="G150" s="43">
        <v>2176.4</v>
      </c>
      <c r="H150" s="65">
        <v>62846</v>
      </c>
      <c r="I150" s="42">
        <v>75238</v>
      </c>
      <c r="J150" s="42">
        <v>51442</v>
      </c>
      <c r="K150" s="42">
        <v>51670</v>
      </c>
      <c r="L150" s="44">
        <v>74848</v>
      </c>
      <c r="M150" s="65">
        <v>3551</v>
      </c>
      <c r="N150" s="42">
        <v>-1372.7870985334305</v>
      </c>
      <c r="O150" s="42">
        <v>2178.2129014665697</v>
      </c>
      <c r="P150" s="42">
        <v>0</v>
      </c>
      <c r="Q150" s="44">
        <v>2178.2129014665697</v>
      </c>
      <c r="R150" s="45">
        <v>1255</v>
      </c>
      <c r="S150" s="65">
        <v>1531</v>
      </c>
      <c r="T150" s="42">
        <v>3533</v>
      </c>
      <c r="U150" s="42">
        <v>4722</v>
      </c>
      <c r="V150" s="42">
        <v>42610.743828283019</v>
      </c>
      <c r="W150" s="44">
        <v>52396.743828283019</v>
      </c>
      <c r="X150" s="65">
        <v>5034</v>
      </c>
      <c r="Y150" s="42">
        <v>4169</v>
      </c>
      <c r="Z150" s="42">
        <v>3439</v>
      </c>
      <c r="AA150" s="42">
        <v>29919.128071285806</v>
      </c>
      <c r="AB150" s="43">
        <v>42561.128071285806</v>
      </c>
      <c r="AC150" s="65">
        <v>-1540.3233203710988</v>
      </c>
      <c r="AD150" s="42">
        <v>4842.6912563742444</v>
      </c>
      <c r="AE150" s="42">
        <v>5516.2478209940691</v>
      </c>
      <c r="AF150" s="42">
        <v>1016.9999999999982</v>
      </c>
      <c r="AG150" s="42">
        <v>0</v>
      </c>
      <c r="AH150" s="44">
        <v>0</v>
      </c>
    </row>
    <row r="151" spans="1:34" s="4" customFormat="1">
      <c r="A151" s="46">
        <v>7814</v>
      </c>
      <c r="B151" s="55" t="s">
        <v>382</v>
      </c>
      <c r="C151" s="56">
        <v>8.1619999999999994E-5</v>
      </c>
      <c r="D151" s="56">
        <v>2.565E-5</v>
      </c>
      <c r="E151" s="64">
        <v>2940.33</v>
      </c>
      <c r="F151" s="42">
        <v>3314</v>
      </c>
      <c r="G151" s="43">
        <v>6254.33</v>
      </c>
      <c r="H151" s="65">
        <v>180552</v>
      </c>
      <c r="I151" s="42">
        <v>216153</v>
      </c>
      <c r="J151" s="42">
        <v>147791</v>
      </c>
      <c r="K151" s="42">
        <v>148444</v>
      </c>
      <c r="L151" s="44">
        <v>215034</v>
      </c>
      <c r="M151" s="65">
        <v>10202</v>
      </c>
      <c r="N151" s="42">
        <v>-9708.2110996723131</v>
      </c>
      <c r="O151" s="42">
        <v>493.78890032768686</v>
      </c>
      <c r="P151" s="42">
        <v>0</v>
      </c>
      <c r="Q151" s="44">
        <v>493.78890032768686</v>
      </c>
      <c r="R151" s="45">
        <v>3604</v>
      </c>
      <c r="S151" s="65">
        <v>4399</v>
      </c>
      <c r="T151" s="42">
        <v>10149</v>
      </c>
      <c r="U151" s="42">
        <v>13565</v>
      </c>
      <c r="V151" s="42">
        <v>88407.382609066073</v>
      </c>
      <c r="W151" s="44">
        <v>116520.38260906607</v>
      </c>
      <c r="X151" s="65">
        <v>14462</v>
      </c>
      <c r="Y151" s="42">
        <v>11979</v>
      </c>
      <c r="Z151" s="42">
        <v>9881</v>
      </c>
      <c r="AA151" s="42">
        <v>70382.9174424917</v>
      </c>
      <c r="AB151" s="43">
        <v>106704.9174424917</v>
      </c>
      <c r="AC151" s="65">
        <v>-12533.075018665317</v>
      </c>
      <c r="AD151" s="42">
        <v>6488.8253747764356</v>
      </c>
      <c r="AE151" s="42">
        <v>12942.714810463251</v>
      </c>
      <c r="AF151" s="42">
        <v>2917.0000000000036</v>
      </c>
      <c r="AG151" s="42">
        <v>0</v>
      </c>
      <c r="AH151" s="44">
        <v>0</v>
      </c>
    </row>
    <row r="152" spans="1:34" s="4" customFormat="1">
      <c r="A152" s="46">
        <v>7817</v>
      </c>
      <c r="B152" s="55" t="s">
        <v>383</v>
      </c>
      <c r="C152" s="56">
        <v>0</v>
      </c>
      <c r="D152" s="56">
        <v>0</v>
      </c>
      <c r="E152" s="64">
        <v>0</v>
      </c>
      <c r="F152" s="42">
        <v>0</v>
      </c>
      <c r="G152" s="43">
        <v>0</v>
      </c>
      <c r="H152" s="65">
        <v>0</v>
      </c>
      <c r="I152" s="42">
        <v>0</v>
      </c>
      <c r="J152" s="42">
        <v>0</v>
      </c>
      <c r="K152" s="42">
        <v>0</v>
      </c>
      <c r="L152" s="44">
        <v>0</v>
      </c>
      <c r="M152" s="65">
        <v>0</v>
      </c>
      <c r="N152" s="42">
        <v>-17003.453734152296</v>
      </c>
      <c r="O152" s="42">
        <v>-17003.453734152296</v>
      </c>
      <c r="P152" s="42">
        <v>0</v>
      </c>
      <c r="Q152" s="44">
        <v>-17003.453734152296</v>
      </c>
      <c r="R152" s="45">
        <v>0</v>
      </c>
      <c r="S152" s="65">
        <v>0</v>
      </c>
      <c r="T152" s="42">
        <v>0</v>
      </c>
      <c r="U152" s="42">
        <v>0</v>
      </c>
      <c r="V152" s="42">
        <v>3672.2551328799991</v>
      </c>
      <c r="W152" s="44">
        <v>3672.2551328799991</v>
      </c>
      <c r="X152" s="65">
        <v>0</v>
      </c>
      <c r="Y152" s="42">
        <v>0</v>
      </c>
      <c r="Z152" s="42">
        <v>0</v>
      </c>
      <c r="AA152" s="42">
        <v>27176.566651471116</v>
      </c>
      <c r="AB152" s="43">
        <v>27176.566651471116</v>
      </c>
      <c r="AC152" s="65">
        <v>-16284.770244311516</v>
      </c>
      <c r="AD152" s="42">
        <v>-7219.5412742796007</v>
      </c>
      <c r="AE152" s="42">
        <v>0</v>
      </c>
      <c r="AF152" s="42">
        <v>0</v>
      </c>
      <c r="AG152" s="42">
        <v>0</v>
      </c>
      <c r="AH152" s="44">
        <v>0</v>
      </c>
    </row>
    <row r="153" spans="1:34" s="4" customFormat="1">
      <c r="A153" s="46">
        <v>7819</v>
      </c>
      <c r="B153" s="55" t="s">
        <v>384</v>
      </c>
      <c r="C153" s="56">
        <v>0</v>
      </c>
      <c r="D153" s="56">
        <v>0</v>
      </c>
      <c r="E153" s="64">
        <v>0</v>
      </c>
      <c r="F153" s="42">
        <v>0</v>
      </c>
      <c r="G153" s="43">
        <v>0</v>
      </c>
      <c r="H153" s="65">
        <v>0</v>
      </c>
      <c r="I153" s="42">
        <v>0</v>
      </c>
      <c r="J153" s="42">
        <v>0</v>
      </c>
      <c r="K153" s="42">
        <v>0</v>
      </c>
      <c r="L153" s="44">
        <v>0</v>
      </c>
      <c r="M153" s="65">
        <v>0</v>
      </c>
      <c r="N153" s="42">
        <v>-19207.703306491992</v>
      </c>
      <c r="O153" s="42">
        <v>-19207.703306491992</v>
      </c>
      <c r="P153" s="42">
        <v>0</v>
      </c>
      <c r="Q153" s="44">
        <v>-19207.703306491992</v>
      </c>
      <c r="R153" s="45">
        <v>0</v>
      </c>
      <c r="S153" s="65">
        <v>0</v>
      </c>
      <c r="T153" s="42">
        <v>0</v>
      </c>
      <c r="U153" s="42">
        <v>0</v>
      </c>
      <c r="V153" s="42">
        <v>0</v>
      </c>
      <c r="W153" s="44">
        <v>0</v>
      </c>
      <c r="X153" s="65">
        <v>0</v>
      </c>
      <c r="Y153" s="42">
        <v>0</v>
      </c>
      <c r="Z153" s="42">
        <v>0</v>
      </c>
      <c r="AA153" s="42">
        <v>14210.158006054469</v>
      </c>
      <c r="AB153" s="43">
        <v>14210.158006054469</v>
      </c>
      <c r="AC153" s="65">
        <v>-14210.158006054469</v>
      </c>
      <c r="AD153" s="42">
        <v>0</v>
      </c>
      <c r="AE153" s="42">
        <v>0</v>
      </c>
      <c r="AF153" s="42">
        <v>0</v>
      </c>
      <c r="AG153" s="42">
        <v>0</v>
      </c>
      <c r="AH153" s="44">
        <v>0</v>
      </c>
    </row>
    <row r="154" spans="1:34" s="4" customFormat="1">
      <c r="A154" s="46">
        <v>7820</v>
      </c>
      <c r="B154" s="55" t="s">
        <v>385</v>
      </c>
      <c r="C154" s="56">
        <v>1.827E-5</v>
      </c>
      <c r="D154" s="56">
        <v>5.3000000000000001E-6</v>
      </c>
      <c r="E154" s="64">
        <v>658.02</v>
      </c>
      <c r="F154" s="42">
        <v>742</v>
      </c>
      <c r="G154" s="43">
        <v>1400.02</v>
      </c>
      <c r="H154" s="65">
        <v>40415</v>
      </c>
      <c r="I154" s="42">
        <v>48384</v>
      </c>
      <c r="J154" s="42">
        <v>33082</v>
      </c>
      <c r="K154" s="42">
        <v>33228</v>
      </c>
      <c r="L154" s="44">
        <v>48134</v>
      </c>
      <c r="M154" s="65">
        <v>2284</v>
      </c>
      <c r="N154" s="42">
        <v>-19881.801825833893</v>
      </c>
      <c r="O154" s="42">
        <v>-17597.801825833893</v>
      </c>
      <c r="P154" s="42">
        <v>0</v>
      </c>
      <c r="Q154" s="44">
        <v>-17597.801825833893</v>
      </c>
      <c r="R154" s="45">
        <v>807</v>
      </c>
      <c r="S154" s="65">
        <v>985</v>
      </c>
      <c r="T154" s="42">
        <v>2272</v>
      </c>
      <c r="U154" s="42">
        <v>3036</v>
      </c>
      <c r="V154" s="42">
        <v>20437.436375599882</v>
      </c>
      <c r="W154" s="44">
        <v>26730.436375599882</v>
      </c>
      <c r="X154" s="65">
        <v>3237</v>
      </c>
      <c r="Y154" s="42">
        <v>2681</v>
      </c>
      <c r="Z154" s="42">
        <v>2212</v>
      </c>
      <c r="AA154" s="42">
        <v>29260.428769507627</v>
      </c>
      <c r="AB154" s="43">
        <v>37390.428769507627</v>
      </c>
      <c r="AC154" s="65">
        <v>-16432.015362241313</v>
      </c>
      <c r="AD154" s="42">
        <v>2087.5836219139137</v>
      </c>
      <c r="AE154" s="42">
        <v>3030.4393464196505</v>
      </c>
      <c r="AF154" s="42">
        <v>654.00000000000364</v>
      </c>
      <c r="AG154" s="42">
        <v>0</v>
      </c>
      <c r="AH154" s="44">
        <v>0</v>
      </c>
    </row>
    <row r="155" spans="1:34" s="4" customFormat="1">
      <c r="A155" s="46">
        <v>7821</v>
      </c>
      <c r="B155" s="55" t="s">
        <v>386</v>
      </c>
      <c r="C155" s="56">
        <v>4.6749999999999998E-5</v>
      </c>
      <c r="D155" s="56">
        <v>6.9E-6</v>
      </c>
      <c r="E155" s="64">
        <v>1684.28</v>
      </c>
      <c r="F155" s="42">
        <v>1898</v>
      </c>
      <c r="G155" s="43">
        <v>3582.2799999999997</v>
      </c>
      <c r="H155" s="65">
        <v>103416</v>
      </c>
      <c r="I155" s="42">
        <v>123807</v>
      </c>
      <c r="J155" s="42">
        <v>84651</v>
      </c>
      <c r="K155" s="42">
        <v>85025</v>
      </c>
      <c r="L155" s="44">
        <v>123166</v>
      </c>
      <c r="M155" s="65">
        <v>5843</v>
      </c>
      <c r="N155" s="42">
        <v>7895.6122803933395</v>
      </c>
      <c r="O155" s="42">
        <v>13738.612280393339</v>
      </c>
      <c r="P155" s="42">
        <v>0</v>
      </c>
      <c r="Q155" s="44">
        <v>13738.612280393339</v>
      </c>
      <c r="R155" s="45">
        <v>2064</v>
      </c>
      <c r="S155" s="65">
        <v>2520</v>
      </c>
      <c r="T155" s="42">
        <v>5813</v>
      </c>
      <c r="U155" s="42">
        <v>7770</v>
      </c>
      <c r="V155" s="42">
        <v>68255.725740520502</v>
      </c>
      <c r="W155" s="44">
        <v>84358.725740520502</v>
      </c>
      <c r="X155" s="65">
        <v>8283</v>
      </c>
      <c r="Y155" s="42">
        <v>6861</v>
      </c>
      <c r="Z155" s="42">
        <v>5660</v>
      </c>
      <c r="AA155" s="42">
        <v>38145.866033473118</v>
      </c>
      <c r="AB155" s="43">
        <v>58949.866033473118</v>
      </c>
      <c r="AC155" s="65">
        <v>2721.7307270805932</v>
      </c>
      <c r="AD155" s="42">
        <v>11241.098920345286</v>
      </c>
      <c r="AE155" s="42">
        <v>9774.0300596215111</v>
      </c>
      <c r="AF155" s="42">
        <v>1672</v>
      </c>
      <c r="AG155" s="42">
        <v>0</v>
      </c>
      <c r="AH155" s="44">
        <v>0</v>
      </c>
    </row>
    <row r="156" spans="1:34" s="4" customFormat="1">
      <c r="A156" s="46">
        <v>8024</v>
      </c>
      <c r="B156" s="55" t="s">
        <v>477</v>
      </c>
      <c r="C156" s="56">
        <v>1.4001199999999999E-3</v>
      </c>
      <c r="D156" s="56">
        <v>6.1718199999999997E-3</v>
      </c>
      <c r="E156" s="64">
        <v>0</v>
      </c>
      <c r="F156" s="42">
        <v>56846</v>
      </c>
      <c r="G156" s="43">
        <v>56846</v>
      </c>
      <c r="H156" s="65">
        <v>3097220</v>
      </c>
      <c r="I156" s="42">
        <v>3707913</v>
      </c>
      <c r="J156" s="42">
        <v>2535221</v>
      </c>
      <c r="K156" s="42">
        <v>2546430</v>
      </c>
      <c r="L156" s="44">
        <v>3688722</v>
      </c>
      <c r="M156" s="65">
        <v>175005</v>
      </c>
      <c r="N156" s="42">
        <v>463582.02941824216</v>
      </c>
      <c r="O156" s="42">
        <v>638587.02941824216</v>
      </c>
      <c r="P156" s="42">
        <v>0</v>
      </c>
      <c r="Q156" s="44">
        <v>638587.02941824216</v>
      </c>
      <c r="R156" s="45">
        <v>61826</v>
      </c>
      <c r="S156" s="65">
        <v>75463</v>
      </c>
      <c r="T156" s="42">
        <v>174094</v>
      </c>
      <c r="U156" s="42">
        <v>232693</v>
      </c>
      <c r="V156" s="42">
        <v>5824572.0085259061</v>
      </c>
      <c r="W156" s="44">
        <v>6306822.0085259061</v>
      </c>
      <c r="X156" s="65">
        <v>248075</v>
      </c>
      <c r="Y156" s="42">
        <v>205481</v>
      </c>
      <c r="Z156" s="42">
        <v>169502</v>
      </c>
      <c r="AA156" s="42">
        <v>8157719.7833849872</v>
      </c>
      <c r="AB156" s="43">
        <v>8780777.7833849862</v>
      </c>
      <c r="AC156" s="65">
        <v>416521.02941824216</v>
      </c>
      <c r="AD156" s="42">
        <v>-1419309.5810439652</v>
      </c>
      <c r="AE156" s="42">
        <v>-1521228.2232333582</v>
      </c>
      <c r="AF156" s="42">
        <v>50061.000000000931</v>
      </c>
      <c r="AG156" s="42">
        <v>0</v>
      </c>
      <c r="AH156" s="44">
        <v>0</v>
      </c>
    </row>
    <row r="157" spans="1:34" s="4" customFormat="1">
      <c r="A157" s="46">
        <v>8201</v>
      </c>
      <c r="B157" s="55" t="s">
        <v>479</v>
      </c>
      <c r="C157" s="56">
        <v>2.4230000000000001E-4</v>
      </c>
      <c r="D157" s="56">
        <v>1.06806E-3</v>
      </c>
      <c r="E157" s="64">
        <v>145371.36239999998</v>
      </c>
      <c r="F157" s="42">
        <v>9838</v>
      </c>
      <c r="G157" s="43">
        <v>155209.36239999998</v>
      </c>
      <c r="H157" s="65">
        <v>535994</v>
      </c>
      <c r="I157" s="42">
        <v>641679</v>
      </c>
      <c r="J157" s="42">
        <v>438737</v>
      </c>
      <c r="K157" s="42">
        <v>440677</v>
      </c>
      <c r="L157" s="44">
        <v>638358</v>
      </c>
      <c r="M157" s="65">
        <v>30286</v>
      </c>
      <c r="N157" s="42">
        <v>122486.15501505334</v>
      </c>
      <c r="O157" s="42">
        <v>152772.15501505334</v>
      </c>
      <c r="P157" s="42">
        <v>0</v>
      </c>
      <c r="Q157" s="44">
        <v>152772.15501505334</v>
      </c>
      <c r="R157" s="45">
        <v>10699</v>
      </c>
      <c r="S157" s="65">
        <v>13059</v>
      </c>
      <c r="T157" s="42">
        <v>30128</v>
      </c>
      <c r="U157" s="42">
        <v>40269</v>
      </c>
      <c r="V157" s="42">
        <v>1007967.1956371699</v>
      </c>
      <c r="W157" s="44">
        <v>1091423.1956371698</v>
      </c>
      <c r="X157" s="65">
        <v>42931</v>
      </c>
      <c r="Y157" s="42">
        <v>35560</v>
      </c>
      <c r="Z157" s="42">
        <v>29333</v>
      </c>
      <c r="AA157" s="42">
        <v>1308610.8780735279</v>
      </c>
      <c r="AB157" s="43">
        <v>1416434.8780735279</v>
      </c>
      <c r="AC157" s="65">
        <v>114342.15501505334</v>
      </c>
      <c r="AD157" s="42">
        <v>-203356.82665126701</v>
      </c>
      <c r="AE157" s="42">
        <v>-244660.01080014434</v>
      </c>
      <c r="AF157" s="42">
        <v>8663</v>
      </c>
      <c r="AG157" s="42">
        <v>0</v>
      </c>
      <c r="AH157" s="44">
        <v>0</v>
      </c>
    </row>
    <row r="158" spans="1:34" s="4" customFormat="1">
      <c r="A158" s="46">
        <v>8202</v>
      </c>
      <c r="B158" s="55" t="s">
        <v>387</v>
      </c>
      <c r="C158" s="56">
        <v>6.1450000000000003E-4</v>
      </c>
      <c r="D158" s="56">
        <v>2.3197000000000001E-3</v>
      </c>
      <c r="E158" s="64">
        <v>315599.17080000002</v>
      </c>
      <c r="F158" s="42">
        <v>24949</v>
      </c>
      <c r="G158" s="43">
        <v>340548.17080000002</v>
      </c>
      <c r="H158" s="65">
        <v>1359342</v>
      </c>
      <c r="I158" s="42">
        <v>1627370</v>
      </c>
      <c r="J158" s="42">
        <v>1112686</v>
      </c>
      <c r="K158" s="42">
        <v>1117605</v>
      </c>
      <c r="L158" s="44">
        <v>1618947</v>
      </c>
      <c r="M158" s="65">
        <v>76808</v>
      </c>
      <c r="N158" s="42">
        <v>-899156.82658027147</v>
      </c>
      <c r="O158" s="42">
        <v>-822348.82658027147</v>
      </c>
      <c r="P158" s="42">
        <v>0</v>
      </c>
      <c r="Q158" s="44">
        <v>-822348.82658027147</v>
      </c>
      <c r="R158" s="45">
        <v>27135</v>
      </c>
      <c r="S158" s="65">
        <v>33120</v>
      </c>
      <c r="T158" s="42">
        <v>76408</v>
      </c>
      <c r="U158" s="42">
        <v>102127</v>
      </c>
      <c r="V158" s="42">
        <v>2096953.5453742039</v>
      </c>
      <c r="W158" s="44">
        <v>2308608.5453742039</v>
      </c>
      <c r="X158" s="65">
        <v>108878</v>
      </c>
      <c r="Y158" s="42">
        <v>90184</v>
      </c>
      <c r="Z158" s="42">
        <v>74393</v>
      </c>
      <c r="AA158" s="42">
        <v>3650179.3951771348</v>
      </c>
      <c r="AB158" s="43">
        <v>3923634.3951771348</v>
      </c>
      <c r="AC158" s="65">
        <v>-705208.13544855546</v>
      </c>
      <c r="AD158" s="42">
        <v>-422389.70723535295</v>
      </c>
      <c r="AE158" s="42">
        <v>-509398.00711902208</v>
      </c>
      <c r="AF158" s="42">
        <v>21969.999999999767</v>
      </c>
      <c r="AG158" s="42">
        <v>0</v>
      </c>
      <c r="AH158" s="44">
        <v>0</v>
      </c>
    </row>
    <row r="159" spans="1:34" s="4" customFormat="1">
      <c r="A159" s="46">
        <v>8204</v>
      </c>
      <c r="B159" s="55" t="s">
        <v>388</v>
      </c>
      <c r="C159" s="56">
        <v>4.0547500000000002E-3</v>
      </c>
      <c r="D159" s="56">
        <v>3.5240100000000002E-3</v>
      </c>
      <c r="E159" s="64">
        <v>487027.91799999995</v>
      </c>
      <c r="F159" s="42">
        <v>164626</v>
      </c>
      <c r="G159" s="43">
        <v>651653.91799999995</v>
      </c>
      <c r="H159" s="65">
        <v>8969554</v>
      </c>
      <c r="I159" s="42">
        <v>10738123</v>
      </c>
      <c r="J159" s="42">
        <v>7342006</v>
      </c>
      <c r="K159" s="42">
        <v>7374466</v>
      </c>
      <c r="L159" s="44">
        <v>10682546</v>
      </c>
      <c r="M159" s="65">
        <v>506815</v>
      </c>
      <c r="N159" s="42">
        <v>-696018.85140135034</v>
      </c>
      <c r="O159" s="42">
        <v>-189203.85140135034</v>
      </c>
      <c r="P159" s="42">
        <v>0</v>
      </c>
      <c r="Q159" s="44">
        <v>-189203.85140135034</v>
      </c>
      <c r="R159" s="45">
        <v>179048</v>
      </c>
      <c r="S159" s="65">
        <v>218542</v>
      </c>
      <c r="T159" s="42">
        <v>504177</v>
      </c>
      <c r="U159" s="42">
        <v>673881</v>
      </c>
      <c r="V159" s="42">
        <v>832623.37182784104</v>
      </c>
      <c r="W159" s="44">
        <v>2229223.3718278408</v>
      </c>
      <c r="X159" s="65">
        <v>718426</v>
      </c>
      <c r="Y159" s="42">
        <v>595074</v>
      </c>
      <c r="Z159" s="42">
        <v>490877</v>
      </c>
      <c r="AA159" s="42">
        <v>627635.07439096109</v>
      </c>
      <c r="AB159" s="43">
        <v>2432012.0743909609</v>
      </c>
      <c r="AC159" s="65">
        <v>-338695.72899091092</v>
      </c>
      <c r="AD159" s="42">
        <v>-13942.171770672081</v>
      </c>
      <c r="AE159" s="42">
        <v>4871.1981984631275</v>
      </c>
      <c r="AF159" s="42">
        <v>144977.99999999983</v>
      </c>
      <c r="AG159" s="42">
        <v>0</v>
      </c>
      <c r="AH159" s="44">
        <v>0</v>
      </c>
    </row>
    <row r="160" spans="1:34" s="4" customFormat="1">
      <c r="A160" s="46">
        <v>8205</v>
      </c>
      <c r="B160" s="55" t="s">
        <v>389</v>
      </c>
      <c r="C160" s="56">
        <v>2.9946299999999999E-3</v>
      </c>
      <c r="D160" s="56">
        <v>4.2501099999999997E-3</v>
      </c>
      <c r="E160" s="64">
        <v>563703.82440000004</v>
      </c>
      <c r="F160" s="42">
        <v>121584</v>
      </c>
      <c r="G160" s="43">
        <v>685287.82440000004</v>
      </c>
      <c r="H160" s="65">
        <v>6624452</v>
      </c>
      <c r="I160" s="42">
        <v>7930626</v>
      </c>
      <c r="J160" s="42">
        <v>5422428</v>
      </c>
      <c r="K160" s="42">
        <v>5446402</v>
      </c>
      <c r="L160" s="44">
        <v>7889579</v>
      </c>
      <c r="M160" s="65">
        <v>374308</v>
      </c>
      <c r="N160" s="42">
        <v>-1768442.9448925022</v>
      </c>
      <c r="O160" s="42">
        <v>-1394134.9448925022</v>
      </c>
      <c r="P160" s="42">
        <v>0</v>
      </c>
      <c r="Q160" s="44">
        <v>-1394134.9448925022</v>
      </c>
      <c r="R160" s="45">
        <v>132236</v>
      </c>
      <c r="S160" s="65">
        <v>161404</v>
      </c>
      <c r="T160" s="42">
        <v>372359</v>
      </c>
      <c r="U160" s="42">
        <v>497694</v>
      </c>
      <c r="V160" s="42">
        <v>950044.58897567261</v>
      </c>
      <c r="W160" s="44">
        <v>1981501.5889756726</v>
      </c>
      <c r="X160" s="65">
        <v>530592</v>
      </c>
      <c r="Y160" s="42">
        <v>439491</v>
      </c>
      <c r="Z160" s="42">
        <v>362536</v>
      </c>
      <c r="AA160" s="42">
        <v>2660271.0483398507</v>
      </c>
      <c r="AB160" s="43">
        <v>3992890.0483398507</v>
      </c>
      <c r="AC160" s="65">
        <v>-954566.34568302799</v>
      </c>
      <c r="AD160" s="42">
        <v>-694394.50825301069</v>
      </c>
      <c r="AE160" s="42">
        <v>-469502.60542813956</v>
      </c>
      <c r="AF160" s="42">
        <v>107075</v>
      </c>
      <c r="AG160" s="42">
        <v>0</v>
      </c>
      <c r="AH160" s="44">
        <v>0</v>
      </c>
    </row>
    <row r="161" spans="1:34" s="4" customFormat="1">
      <c r="A161" s="46">
        <v>8208</v>
      </c>
      <c r="B161" s="55" t="s">
        <v>390</v>
      </c>
      <c r="C161" s="56">
        <v>6.6959100000000002E-3</v>
      </c>
      <c r="D161" s="56">
        <v>5.6042699999999997E-3</v>
      </c>
      <c r="E161" s="64">
        <v>744368.70720000006</v>
      </c>
      <c r="F161" s="42">
        <v>271858</v>
      </c>
      <c r="G161" s="43">
        <v>1016226.7072000001</v>
      </c>
      <c r="H161" s="65">
        <v>14812092</v>
      </c>
      <c r="I161" s="42">
        <v>17732661</v>
      </c>
      <c r="J161" s="42">
        <v>12124400</v>
      </c>
      <c r="K161" s="42">
        <v>12178004</v>
      </c>
      <c r="L161" s="44">
        <v>17640882</v>
      </c>
      <c r="M161" s="65">
        <v>836942</v>
      </c>
      <c r="N161" s="42">
        <v>-1524607.0309566737</v>
      </c>
      <c r="O161" s="42">
        <v>-687665.03095667367</v>
      </c>
      <c r="P161" s="42">
        <v>0</v>
      </c>
      <c r="Q161" s="44">
        <v>-687665.03095667367</v>
      </c>
      <c r="R161" s="45">
        <v>295676</v>
      </c>
      <c r="S161" s="65">
        <v>360894</v>
      </c>
      <c r="T161" s="42">
        <v>832585</v>
      </c>
      <c r="U161" s="42">
        <v>1112829</v>
      </c>
      <c r="V161" s="42">
        <v>1694075.1366039999</v>
      </c>
      <c r="W161" s="44">
        <v>4000383.1366039999</v>
      </c>
      <c r="X161" s="65">
        <v>1186390</v>
      </c>
      <c r="Y161" s="42">
        <v>982689</v>
      </c>
      <c r="Z161" s="42">
        <v>810621</v>
      </c>
      <c r="AA161" s="42">
        <v>2465346.3045936325</v>
      </c>
      <c r="AB161" s="43">
        <v>5445046.304593632</v>
      </c>
      <c r="AC161" s="65">
        <v>-1378694.152748331</v>
      </c>
      <c r="AD161" s="42">
        <v>-370969.97430103936</v>
      </c>
      <c r="AE161" s="42">
        <v>65586.959059737681</v>
      </c>
      <c r="AF161" s="42">
        <v>239414</v>
      </c>
      <c r="AG161" s="42">
        <v>0</v>
      </c>
      <c r="AH161" s="44">
        <v>0</v>
      </c>
    </row>
    <row r="162" spans="1:34" s="4" customFormat="1">
      <c r="A162" s="46">
        <v>8209</v>
      </c>
      <c r="B162" s="55" t="s">
        <v>391</v>
      </c>
      <c r="C162" s="56">
        <v>2.16321E-3</v>
      </c>
      <c r="D162" s="56">
        <v>2.0055699999999999E-3</v>
      </c>
      <c r="E162" s="64">
        <v>259840.33720000001</v>
      </c>
      <c r="F162" s="42">
        <v>87828</v>
      </c>
      <c r="G162" s="43">
        <v>347668.33720000001</v>
      </c>
      <c r="H162" s="65">
        <v>4785259</v>
      </c>
      <c r="I162" s="42">
        <v>5728791</v>
      </c>
      <c r="J162" s="42">
        <v>3916962</v>
      </c>
      <c r="K162" s="42">
        <v>3934279</v>
      </c>
      <c r="L162" s="44">
        <v>5699140</v>
      </c>
      <c r="M162" s="65">
        <v>270386</v>
      </c>
      <c r="N162" s="42">
        <v>-434425.65765902912</v>
      </c>
      <c r="O162" s="42">
        <v>-164039.65765902912</v>
      </c>
      <c r="P162" s="42">
        <v>0</v>
      </c>
      <c r="Q162" s="44">
        <v>-164039.65765902912</v>
      </c>
      <c r="R162" s="45">
        <v>95522</v>
      </c>
      <c r="S162" s="65">
        <v>116592</v>
      </c>
      <c r="T162" s="42">
        <v>268978</v>
      </c>
      <c r="U162" s="42">
        <v>359515</v>
      </c>
      <c r="V162" s="42">
        <v>233315.2915518308</v>
      </c>
      <c r="W162" s="44">
        <v>978400.29155183083</v>
      </c>
      <c r="X162" s="65">
        <v>383280</v>
      </c>
      <c r="Y162" s="42">
        <v>317472</v>
      </c>
      <c r="Z162" s="42">
        <v>261883</v>
      </c>
      <c r="AA162" s="42">
        <v>543450.47788007581</v>
      </c>
      <c r="AB162" s="43">
        <v>1506085.4778800758</v>
      </c>
      <c r="AC162" s="65">
        <v>-372495.58719177707</v>
      </c>
      <c r="AD162" s="42">
        <v>-197104.84843269974</v>
      </c>
      <c r="AE162" s="42">
        <v>-35430.750703768223</v>
      </c>
      <c r="AF162" s="42">
        <v>77346</v>
      </c>
      <c r="AG162" s="42">
        <v>0</v>
      </c>
      <c r="AH162" s="44">
        <v>0</v>
      </c>
    </row>
    <row r="163" spans="1:34" s="4" customFormat="1">
      <c r="A163" s="46">
        <v>8210</v>
      </c>
      <c r="B163" s="55" t="s">
        <v>468</v>
      </c>
      <c r="C163" s="56">
        <v>2.3047499999999999E-2</v>
      </c>
      <c r="D163" s="56">
        <v>1.362011E-2</v>
      </c>
      <c r="E163" s="64">
        <v>2817272.8048</v>
      </c>
      <c r="F163" s="42">
        <v>935744</v>
      </c>
      <c r="G163" s="43">
        <v>3753016.8048</v>
      </c>
      <c r="H163" s="65">
        <v>50983613</v>
      </c>
      <c r="I163" s="42">
        <v>61036290</v>
      </c>
      <c r="J163" s="42">
        <v>41732505</v>
      </c>
      <c r="K163" s="42">
        <v>41917012</v>
      </c>
      <c r="L163" s="44">
        <v>60720383</v>
      </c>
      <c r="M163" s="65">
        <v>2880777</v>
      </c>
      <c r="N163" s="42">
        <v>-2543655.1287005916</v>
      </c>
      <c r="O163" s="42">
        <v>337121.87129940838</v>
      </c>
      <c r="P163" s="42">
        <v>0</v>
      </c>
      <c r="Q163" s="44">
        <v>337121.87129940838</v>
      </c>
      <c r="R163" s="45">
        <v>1017724</v>
      </c>
      <c r="S163" s="65">
        <v>1242206</v>
      </c>
      <c r="T163" s="42">
        <v>2865779</v>
      </c>
      <c r="U163" s="42">
        <v>3830387</v>
      </c>
      <c r="V163" s="42">
        <v>15539343.526904356</v>
      </c>
      <c r="W163" s="44">
        <v>23477715.526904356</v>
      </c>
      <c r="X163" s="65">
        <v>4083585</v>
      </c>
      <c r="Y163" s="42">
        <v>3382443</v>
      </c>
      <c r="Z163" s="42">
        <v>2790180</v>
      </c>
      <c r="AA163" s="42">
        <v>12429249.336676339</v>
      </c>
      <c r="AB163" s="43">
        <v>22685457.336676337</v>
      </c>
      <c r="AC163" s="65">
        <v>-2930418.8065851876</v>
      </c>
      <c r="AD163" s="42">
        <v>922181.29524028767</v>
      </c>
      <c r="AE163" s="42">
        <v>1976426.7015729165</v>
      </c>
      <c r="AF163" s="42">
        <v>824069.00000000233</v>
      </c>
      <c r="AG163" s="42">
        <v>0</v>
      </c>
      <c r="AH163" s="44">
        <v>0</v>
      </c>
    </row>
    <row r="164" spans="1:34" s="4" customFormat="1">
      <c r="A164" s="46">
        <v>8211</v>
      </c>
      <c r="B164" s="55" t="s">
        <v>392</v>
      </c>
      <c r="C164" s="56">
        <v>0</v>
      </c>
      <c r="D164" s="56">
        <v>0</v>
      </c>
      <c r="E164" s="64">
        <v>0</v>
      </c>
      <c r="F164" s="42">
        <v>0</v>
      </c>
      <c r="G164" s="43">
        <v>0</v>
      </c>
      <c r="H164" s="65">
        <v>0</v>
      </c>
      <c r="I164" s="42">
        <v>0</v>
      </c>
      <c r="J164" s="42">
        <v>0</v>
      </c>
      <c r="K164" s="42">
        <v>0</v>
      </c>
      <c r="L164" s="44">
        <v>0</v>
      </c>
      <c r="M164" s="65">
        <v>0</v>
      </c>
      <c r="N164" s="42">
        <v>-3087222.5445924299</v>
      </c>
      <c r="O164" s="42">
        <v>-3087222.5445924299</v>
      </c>
      <c r="P164" s="42">
        <v>0</v>
      </c>
      <c r="Q164" s="44">
        <v>-3087222.5445924299</v>
      </c>
      <c r="R164" s="45">
        <v>0</v>
      </c>
      <c r="S164" s="65">
        <v>0</v>
      </c>
      <c r="T164" s="42">
        <v>0</v>
      </c>
      <c r="U164" s="42">
        <v>0</v>
      </c>
      <c r="V164" s="42">
        <v>0</v>
      </c>
      <c r="W164" s="44">
        <v>0</v>
      </c>
      <c r="X164" s="65">
        <v>0</v>
      </c>
      <c r="Y164" s="42">
        <v>0</v>
      </c>
      <c r="Z164" s="42">
        <v>0</v>
      </c>
      <c r="AA164" s="42">
        <v>3483549.0585250161</v>
      </c>
      <c r="AB164" s="43">
        <v>3483549.0585250161</v>
      </c>
      <c r="AC164" s="65">
        <v>-2667311.4134624992</v>
      </c>
      <c r="AD164" s="42">
        <v>-816237.64506251714</v>
      </c>
      <c r="AE164" s="42">
        <v>0</v>
      </c>
      <c r="AF164" s="42">
        <v>0</v>
      </c>
      <c r="AG164" s="42">
        <v>0</v>
      </c>
      <c r="AH164" s="44">
        <v>0</v>
      </c>
    </row>
    <row r="165" spans="1:34" s="4" customFormat="1">
      <c r="A165" s="46">
        <v>8213</v>
      </c>
      <c r="B165" s="55" t="s">
        <v>393</v>
      </c>
      <c r="C165" s="56">
        <v>1.56218E-3</v>
      </c>
      <c r="D165" s="56">
        <v>1.6145199999999999E-3</v>
      </c>
      <c r="E165" s="64">
        <v>224091.40399999998</v>
      </c>
      <c r="F165" s="42">
        <v>63426</v>
      </c>
      <c r="G165" s="43">
        <v>287517.40399999998</v>
      </c>
      <c r="H165" s="65">
        <v>3455715</v>
      </c>
      <c r="I165" s="42">
        <v>4137094</v>
      </c>
      <c r="J165" s="42">
        <v>2828666</v>
      </c>
      <c r="K165" s="42">
        <v>2841172</v>
      </c>
      <c r="L165" s="44">
        <v>4115681</v>
      </c>
      <c r="M165" s="65">
        <v>195262</v>
      </c>
      <c r="N165" s="42">
        <v>-858889.10477731761</v>
      </c>
      <c r="O165" s="42">
        <v>-663627.10477731761</v>
      </c>
      <c r="P165" s="42">
        <v>0</v>
      </c>
      <c r="Q165" s="44">
        <v>-663627.10477731761</v>
      </c>
      <c r="R165" s="45">
        <v>68982</v>
      </c>
      <c r="S165" s="65">
        <v>84198</v>
      </c>
      <c r="T165" s="42">
        <v>194245</v>
      </c>
      <c r="U165" s="42">
        <v>259627</v>
      </c>
      <c r="V165" s="42">
        <v>0</v>
      </c>
      <c r="W165" s="44">
        <v>538070</v>
      </c>
      <c r="X165" s="65">
        <v>276789</v>
      </c>
      <c r="Y165" s="42">
        <v>229265</v>
      </c>
      <c r="Z165" s="42">
        <v>189121</v>
      </c>
      <c r="AA165" s="42">
        <v>668526.89414116147</v>
      </c>
      <c r="AB165" s="43">
        <v>1363701.8941411613</v>
      </c>
      <c r="AC165" s="65">
        <v>-577650.58327318821</v>
      </c>
      <c r="AD165" s="42">
        <v>-232558.18362393399</v>
      </c>
      <c r="AE165" s="42">
        <v>-71279.127244039279</v>
      </c>
      <c r="AF165" s="42">
        <v>55856</v>
      </c>
      <c r="AG165" s="42">
        <v>0</v>
      </c>
      <c r="AH165" s="44">
        <v>0</v>
      </c>
    </row>
    <row r="166" spans="1:34" s="4" customFormat="1">
      <c r="A166" s="46">
        <v>8216</v>
      </c>
      <c r="B166" s="55" t="s">
        <v>394</v>
      </c>
      <c r="C166" s="56">
        <v>2.8287899999999999E-3</v>
      </c>
      <c r="D166" s="56">
        <v>1.9675199999999999E-3</v>
      </c>
      <c r="E166" s="64">
        <v>250724.0428</v>
      </c>
      <c r="F166" s="42">
        <v>114851</v>
      </c>
      <c r="G166" s="43">
        <v>365575.0428</v>
      </c>
      <c r="H166" s="65">
        <v>6257596</v>
      </c>
      <c r="I166" s="42">
        <v>7491435</v>
      </c>
      <c r="J166" s="42">
        <v>5122139</v>
      </c>
      <c r="K166" s="42">
        <v>5144785</v>
      </c>
      <c r="L166" s="44">
        <v>7452661</v>
      </c>
      <c r="M166" s="65">
        <v>353579</v>
      </c>
      <c r="N166" s="42">
        <v>-121743.36427660369</v>
      </c>
      <c r="O166" s="42">
        <v>231835.63572339632</v>
      </c>
      <c r="P166" s="42">
        <v>0</v>
      </c>
      <c r="Q166" s="44">
        <v>231835.63572339632</v>
      </c>
      <c r="R166" s="45">
        <v>124913</v>
      </c>
      <c r="S166" s="65">
        <v>152465</v>
      </c>
      <c r="T166" s="42">
        <v>351738</v>
      </c>
      <c r="U166" s="42">
        <v>470132</v>
      </c>
      <c r="V166" s="42">
        <v>1420634.5772477486</v>
      </c>
      <c r="W166" s="44">
        <v>2394969.5772477486</v>
      </c>
      <c r="X166" s="65">
        <v>501209</v>
      </c>
      <c r="Y166" s="42">
        <v>415152</v>
      </c>
      <c r="Z166" s="42">
        <v>342459</v>
      </c>
      <c r="AA166" s="42">
        <v>1190430.117874214</v>
      </c>
      <c r="AB166" s="43">
        <v>2449250.117874214</v>
      </c>
      <c r="AC166" s="65">
        <v>-261446.25909475086</v>
      </c>
      <c r="AD166" s="42">
        <v>-34763.134427705954</v>
      </c>
      <c r="AE166" s="42">
        <v>140785.8528959917</v>
      </c>
      <c r="AF166" s="42">
        <v>101142.99999999977</v>
      </c>
      <c r="AG166" s="42">
        <v>0</v>
      </c>
      <c r="AH166" s="44">
        <v>0</v>
      </c>
    </row>
    <row r="167" spans="1:34" s="4" customFormat="1">
      <c r="A167" s="46">
        <v>8220</v>
      </c>
      <c r="B167" s="55" t="s">
        <v>395</v>
      </c>
      <c r="C167" s="56">
        <v>9.6439400000000002E-3</v>
      </c>
      <c r="D167" s="56">
        <v>7.6390299999999998E-3</v>
      </c>
      <c r="E167" s="64">
        <v>1088570.1864</v>
      </c>
      <c r="F167" s="42">
        <v>391550</v>
      </c>
      <c r="G167" s="43">
        <v>1480120.1864</v>
      </c>
      <c r="H167" s="65">
        <v>21333459</v>
      </c>
      <c r="I167" s="42">
        <v>25539877</v>
      </c>
      <c r="J167" s="42">
        <v>17462448</v>
      </c>
      <c r="K167" s="42">
        <v>17539653</v>
      </c>
      <c r="L167" s="44">
        <v>25407690</v>
      </c>
      <c r="M167" s="65">
        <v>1205425</v>
      </c>
      <c r="N167" s="42">
        <v>1315493.6676167436</v>
      </c>
      <c r="O167" s="42">
        <v>2520918.6676167436</v>
      </c>
      <c r="P167" s="42">
        <v>0</v>
      </c>
      <c r="Q167" s="44">
        <v>2520918.6676167436</v>
      </c>
      <c r="R167" s="45">
        <v>425854</v>
      </c>
      <c r="S167" s="65">
        <v>519786</v>
      </c>
      <c r="T167" s="42">
        <v>1199150</v>
      </c>
      <c r="U167" s="42">
        <v>1602778</v>
      </c>
      <c r="V167" s="42">
        <v>3757977.2618731232</v>
      </c>
      <c r="W167" s="44">
        <v>7079691.2618731232</v>
      </c>
      <c r="X167" s="65">
        <v>1708725</v>
      </c>
      <c r="Y167" s="42">
        <v>1415341</v>
      </c>
      <c r="Z167" s="42">
        <v>1167516</v>
      </c>
      <c r="AA167" s="42">
        <v>519507.37765677157</v>
      </c>
      <c r="AB167" s="43">
        <v>4811089.3776567718</v>
      </c>
      <c r="AC167" s="65">
        <v>1011795.1738887688</v>
      </c>
      <c r="AD167" s="42">
        <v>684315.85138180479</v>
      </c>
      <c r="AE167" s="42">
        <v>227666.85894577822</v>
      </c>
      <c r="AF167" s="42">
        <v>344823.99999999953</v>
      </c>
      <c r="AG167" s="42">
        <v>0</v>
      </c>
      <c r="AH167" s="44">
        <v>0</v>
      </c>
    </row>
    <row r="168" spans="1:34" s="4" customFormat="1">
      <c r="A168" s="46">
        <v>8221</v>
      </c>
      <c r="B168" s="55" t="s">
        <v>396</v>
      </c>
      <c r="C168" s="56">
        <v>3.58202E-3</v>
      </c>
      <c r="D168" s="56">
        <v>2.7333000000000001E-3</v>
      </c>
      <c r="E168" s="64">
        <v>364208.16599999997</v>
      </c>
      <c r="F168" s="42">
        <v>145432</v>
      </c>
      <c r="G168" s="43">
        <v>509640.16599999997</v>
      </c>
      <c r="H168" s="65">
        <v>7923823</v>
      </c>
      <c r="I168" s="42">
        <v>9486201</v>
      </c>
      <c r="J168" s="42">
        <v>6486025</v>
      </c>
      <c r="K168" s="42">
        <v>6514701</v>
      </c>
      <c r="L168" s="44">
        <v>9437103</v>
      </c>
      <c r="M168" s="65">
        <v>447728</v>
      </c>
      <c r="N168" s="42">
        <v>-389499.74247402069</v>
      </c>
      <c r="O168" s="42">
        <v>58228.257525979308</v>
      </c>
      <c r="P168" s="42">
        <v>0</v>
      </c>
      <c r="Q168" s="44">
        <v>58228.257525979308</v>
      </c>
      <c r="R168" s="45">
        <v>158174</v>
      </c>
      <c r="S168" s="65">
        <v>193062</v>
      </c>
      <c r="T168" s="42">
        <v>445397</v>
      </c>
      <c r="U168" s="42">
        <v>595315</v>
      </c>
      <c r="V168" s="42">
        <v>1326991.2606977827</v>
      </c>
      <c r="W168" s="44">
        <v>2560765.260697783</v>
      </c>
      <c r="X168" s="65">
        <v>634667</v>
      </c>
      <c r="Y168" s="42">
        <v>525696</v>
      </c>
      <c r="Z168" s="42">
        <v>433647</v>
      </c>
      <c r="AA168" s="42">
        <v>1094184.1915829682</v>
      </c>
      <c r="AB168" s="43">
        <v>2688194.1915829685</v>
      </c>
      <c r="AC168" s="65">
        <v>-366622.75200268271</v>
      </c>
      <c r="AD168" s="42">
        <v>162.31509002833627</v>
      </c>
      <c r="AE168" s="42">
        <v>110956.506027469</v>
      </c>
      <c r="AF168" s="42">
        <v>128074.99999999988</v>
      </c>
      <c r="AG168" s="42">
        <v>0</v>
      </c>
      <c r="AH168" s="44">
        <v>0</v>
      </c>
    </row>
    <row r="169" spans="1:34" s="4" customFormat="1">
      <c r="A169" s="46">
        <v>9940</v>
      </c>
      <c r="B169" s="55" t="s">
        <v>473</v>
      </c>
      <c r="C169" s="56">
        <v>0</v>
      </c>
      <c r="D169" s="56">
        <v>0</v>
      </c>
      <c r="E169" s="64">
        <v>0</v>
      </c>
      <c r="F169" s="42">
        <v>0</v>
      </c>
      <c r="G169" s="43">
        <v>0</v>
      </c>
      <c r="H169" s="65">
        <v>0</v>
      </c>
      <c r="I169" s="42">
        <v>0</v>
      </c>
      <c r="J169" s="42">
        <v>0</v>
      </c>
      <c r="K169" s="42">
        <v>0</v>
      </c>
      <c r="L169" s="44">
        <v>0</v>
      </c>
      <c r="M169" s="65">
        <v>0</v>
      </c>
      <c r="N169" s="42">
        <v>0</v>
      </c>
      <c r="O169" s="42">
        <v>0</v>
      </c>
      <c r="P169" s="42">
        <v>0</v>
      </c>
      <c r="Q169" s="44">
        <v>0</v>
      </c>
      <c r="R169" s="45">
        <v>0</v>
      </c>
      <c r="S169" s="65">
        <v>0</v>
      </c>
      <c r="T169" s="42">
        <v>0</v>
      </c>
      <c r="U169" s="42">
        <v>0</v>
      </c>
      <c r="V169" s="42">
        <v>0</v>
      </c>
      <c r="W169" s="44">
        <v>0</v>
      </c>
      <c r="X169" s="65">
        <v>0</v>
      </c>
      <c r="Y169" s="42">
        <v>0</v>
      </c>
      <c r="Z169" s="42">
        <v>0</v>
      </c>
      <c r="AA169" s="42">
        <v>0</v>
      </c>
      <c r="AB169" s="43">
        <v>0</v>
      </c>
      <c r="AC169" s="65">
        <v>0</v>
      </c>
      <c r="AD169" s="42">
        <v>0</v>
      </c>
      <c r="AE169" s="42">
        <v>0</v>
      </c>
      <c r="AF169" s="42">
        <v>0</v>
      </c>
      <c r="AG169" s="42">
        <v>0</v>
      </c>
      <c r="AH169" s="44">
        <v>0</v>
      </c>
    </row>
    <row r="170" spans="1:34" s="4" customFormat="1">
      <c r="A170" s="46">
        <v>10005</v>
      </c>
      <c r="B170" s="55" t="s">
        <v>120</v>
      </c>
      <c r="C170" s="56">
        <v>8.6673999999999996E-4</v>
      </c>
      <c r="D170" s="56">
        <v>2.3074E-4</v>
      </c>
      <c r="E170" s="64">
        <v>31224.69</v>
      </c>
      <c r="F170" s="42">
        <v>35190</v>
      </c>
      <c r="G170" s="43">
        <v>66414.69</v>
      </c>
      <c r="H170" s="65">
        <v>1917325</v>
      </c>
      <c r="I170" s="42">
        <v>2295372</v>
      </c>
      <c r="J170" s="42">
        <v>1569421</v>
      </c>
      <c r="K170" s="42">
        <v>1576360</v>
      </c>
      <c r="L170" s="44">
        <v>2283492</v>
      </c>
      <c r="M170" s="65">
        <v>108336</v>
      </c>
      <c r="N170" s="42">
        <v>45028.852618672769</v>
      </c>
      <c r="O170" s="42">
        <v>153364.85261867277</v>
      </c>
      <c r="P170" s="42">
        <v>0</v>
      </c>
      <c r="Q170" s="44">
        <v>153364.85261867277</v>
      </c>
      <c r="R170" s="45">
        <v>38273</v>
      </c>
      <c r="S170" s="65">
        <v>46715</v>
      </c>
      <c r="T170" s="42">
        <v>107772</v>
      </c>
      <c r="U170" s="42">
        <v>144048</v>
      </c>
      <c r="V170" s="42">
        <v>1063979.9710034232</v>
      </c>
      <c r="W170" s="44">
        <v>1362514.9710034232</v>
      </c>
      <c r="X170" s="65">
        <v>153570</v>
      </c>
      <c r="Y170" s="42">
        <v>127202</v>
      </c>
      <c r="Z170" s="42">
        <v>104929</v>
      </c>
      <c r="AA170" s="42">
        <v>788601.43761912908</v>
      </c>
      <c r="AB170" s="43">
        <v>1174302.4376191292</v>
      </c>
      <c r="AC170" s="65">
        <v>-97292.22147888667</v>
      </c>
      <c r="AD170" s="42">
        <v>104457.80479271925</v>
      </c>
      <c r="AE170" s="42">
        <v>150055.95007046158</v>
      </c>
      <c r="AF170" s="42">
        <v>30991</v>
      </c>
      <c r="AG170" s="42">
        <v>0</v>
      </c>
      <c r="AH170" s="44">
        <v>0</v>
      </c>
    </row>
    <row r="171" spans="1:34" s="4" customFormat="1">
      <c r="A171" s="46">
        <v>10010</v>
      </c>
      <c r="B171" s="55" t="s">
        <v>121</v>
      </c>
      <c r="C171" s="56">
        <v>1.5862540000000001E-2</v>
      </c>
      <c r="D171" s="56">
        <v>1.7338200000000002E-2</v>
      </c>
      <c r="E171" s="64">
        <v>2329419.6708</v>
      </c>
      <c r="F171" s="42">
        <v>644030</v>
      </c>
      <c r="G171" s="43">
        <v>2973449.6708</v>
      </c>
      <c r="H171" s="65">
        <v>35089689</v>
      </c>
      <c r="I171" s="42">
        <v>42008487</v>
      </c>
      <c r="J171" s="42">
        <v>28722574</v>
      </c>
      <c r="K171" s="42">
        <v>28849562</v>
      </c>
      <c r="L171" s="44">
        <v>41791062</v>
      </c>
      <c r="M171" s="65">
        <v>1982707</v>
      </c>
      <c r="N171" s="42">
        <v>1608419.6526084275</v>
      </c>
      <c r="O171" s="42">
        <v>3591126.6526084272</v>
      </c>
      <c r="P171" s="42">
        <v>0</v>
      </c>
      <c r="Q171" s="44">
        <v>3591126.6526084272</v>
      </c>
      <c r="R171" s="45">
        <v>700453</v>
      </c>
      <c r="S171" s="65">
        <v>854954</v>
      </c>
      <c r="T171" s="42">
        <v>1972384</v>
      </c>
      <c r="U171" s="42">
        <v>2636280</v>
      </c>
      <c r="V171" s="42">
        <v>3488374.0171638592</v>
      </c>
      <c r="W171" s="44">
        <v>8951992.0171638597</v>
      </c>
      <c r="X171" s="65">
        <v>2810545</v>
      </c>
      <c r="Y171" s="42">
        <v>2327981</v>
      </c>
      <c r="Z171" s="42">
        <v>1920353</v>
      </c>
      <c r="AA171" s="42">
        <v>2410315.0140664428</v>
      </c>
      <c r="AB171" s="43">
        <v>9469194.0140664428</v>
      </c>
      <c r="AC171" s="65">
        <v>953262.70915466058</v>
      </c>
      <c r="AD171" s="42">
        <v>-1034660.7363075578</v>
      </c>
      <c r="AE171" s="42">
        <v>-1002972.9697496863</v>
      </c>
      <c r="AF171" s="42">
        <v>567169.00000000047</v>
      </c>
      <c r="AG171" s="42">
        <v>0</v>
      </c>
      <c r="AH171" s="44">
        <v>0</v>
      </c>
    </row>
    <row r="172" spans="1:34" s="4" customFormat="1">
      <c r="A172" s="46">
        <v>20020</v>
      </c>
      <c r="B172" s="55" t="s">
        <v>156</v>
      </c>
      <c r="C172" s="56">
        <v>1.0436E-4</v>
      </c>
      <c r="D172" s="56">
        <v>2.088E-5</v>
      </c>
      <c r="E172" s="64">
        <v>3759.72</v>
      </c>
      <c r="F172" s="42">
        <v>4237</v>
      </c>
      <c r="G172" s="43">
        <v>7996.7199999999993</v>
      </c>
      <c r="H172" s="65">
        <v>230856</v>
      </c>
      <c r="I172" s="42">
        <v>276375</v>
      </c>
      <c r="J172" s="42">
        <v>188966</v>
      </c>
      <c r="K172" s="42">
        <v>189802</v>
      </c>
      <c r="L172" s="44">
        <v>274944</v>
      </c>
      <c r="M172" s="65">
        <v>13044</v>
      </c>
      <c r="N172" s="42">
        <v>-7195.547873545639</v>
      </c>
      <c r="O172" s="42">
        <v>5848.452126454361</v>
      </c>
      <c r="P172" s="42">
        <v>0</v>
      </c>
      <c r="Q172" s="44">
        <v>5848.452126454361</v>
      </c>
      <c r="R172" s="45">
        <v>4608</v>
      </c>
      <c r="S172" s="65">
        <v>5625</v>
      </c>
      <c r="T172" s="42">
        <v>12976</v>
      </c>
      <c r="U172" s="42">
        <v>17344</v>
      </c>
      <c r="V172" s="42">
        <v>136262.21761993776</v>
      </c>
      <c r="W172" s="44">
        <v>172207.21761993776</v>
      </c>
      <c r="X172" s="65">
        <v>18491</v>
      </c>
      <c r="Y172" s="42">
        <v>15316</v>
      </c>
      <c r="Z172" s="42">
        <v>12634</v>
      </c>
      <c r="AA172" s="42">
        <v>102019.61608749662</v>
      </c>
      <c r="AB172" s="43">
        <v>148460.61608749663</v>
      </c>
      <c r="AC172" s="65">
        <v>-12137.045830448458</v>
      </c>
      <c r="AD172" s="42">
        <v>11993.604753820291</v>
      </c>
      <c r="AE172" s="42">
        <v>20159.042609069296</v>
      </c>
      <c r="AF172" s="42">
        <v>3731</v>
      </c>
      <c r="AG172" s="42">
        <v>0</v>
      </c>
      <c r="AH172" s="44">
        <v>0</v>
      </c>
    </row>
    <row r="173" spans="1:34" s="4" customFormat="1">
      <c r="A173" s="46">
        <v>20025</v>
      </c>
      <c r="B173" s="55" t="s">
        <v>157</v>
      </c>
      <c r="C173" s="56">
        <v>4.0782550000000001E-2</v>
      </c>
      <c r="D173" s="56">
        <v>2.958125E-2</v>
      </c>
      <c r="E173" s="64">
        <v>3885024.0067999996</v>
      </c>
      <c r="F173" s="42">
        <v>1655799</v>
      </c>
      <c r="G173" s="43">
        <v>5540823.0067999996</v>
      </c>
      <c r="H173" s="65">
        <v>90215500</v>
      </c>
      <c r="I173" s="42">
        <v>108003712</v>
      </c>
      <c r="J173" s="42">
        <v>73845666</v>
      </c>
      <c r="K173" s="42">
        <v>74172151</v>
      </c>
      <c r="L173" s="44">
        <v>107444714</v>
      </c>
      <c r="M173" s="65">
        <v>5097534</v>
      </c>
      <c r="N173" s="42">
        <v>3523639.7674987968</v>
      </c>
      <c r="O173" s="42">
        <v>8621173.7674987968</v>
      </c>
      <c r="P173" s="42">
        <v>0</v>
      </c>
      <c r="Q173" s="44">
        <v>8621173.7674987968</v>
      </c>
      <c r="R173" s="45">
        <v>1800863</v>
      </c>
      <c r="S173" s="65">
        <v>2198084</v>
      </c>
      <c r="T173" s="42">
        <v>5070995</v>
      </c>
      <c r="U173" s="42">
        <v>6777870</v>
      </c>
      <c r="V173" s="42">
        <v>20252902.340977602</v>
      </c>
      <c r="W173" s="44">
        <v>34299851.340977602</v>
      </c>
      <c r="X173" s="65">
        <v>7225903</v>
      </c>
      <c r="Y173" s="42">
        <v>5985233</v>
      </c>
      <c r="Z173" s="42">
        <v>4937223</v>
      </c>
      <c r="AA173" s="42">
        <v>11614492.591057405</v>
      </c>
      <c r="AB173" s="43">
        <v>29762851.591057405</v>
      </c>
      <c r="AC173" s="65">
        <v>958600.96735668369</v>
      </c>
      <c r="AD173" s="42">
        <v>424267.44366720552</v>
      </c>
      <c r="AE173" s="42">
        <v>1695940.3388963062</v>
      </c>
      <c r="AF173" s="42">
        <v>1458191.0000000019</v>
      </c>
      <c r="AG173" s="42">
        <v>0</v>
      </c>
      <c r="AH173" s="44">
        <v>0</v>
      </c>
    </row>
    <row r="174" spans="1:34" s="4" customFormat="1">
      <c r="A174" s="46">
        <v>31030</v>
      </c>
      <c r="B174" s="55" t="s">
        <v>218</v>
      </c>
      <c r="C174" s="56">
        <v>3.8405960000000003E-2</v>
      </c>
      <c r="D174" s="56">
        <v>3.9586740000000002E-2</v>
      </c>
      <c r="E174" s="64">
        <v>5165581.4414431853</v>
      </c>
      <c r="F174" s="42">
        <v>1559308</v>
      </c>
      <c r="G174" s="43">
        <v>6724889.4414431853</v>
      </c>
      <c r="H174" s="65">
        <v>84958221</v>
      </c>
      <c r="I174" s="42">
        <v>101709830</v>
      </c>
      <c r="J174" s="42">
        <v>69542333</v>
      </c>
      <c r="K174" s="42">
        <v>69849793</v>
      </c>
      <c r="L174" s="44">
        <v>101183408</v>
      </c>
      <c r="M174" s="65">
        <v>4800477</v>
      </c>
      <c r="N174" s="42">
        <v>3160746.1413755692</v>
      </c>
      <c r="O174" s="42">
        <v>7961223.1413755696</v>
      </c>
      <c r="P174" s="42">
        <v>0</v>
      </c>
      <c r="Q174" s="44">
        <v>7961223.1413755696</v>
      </c>
      <c r="R174" s="45">
        <v>1695918</v>
      </c>
      <c r="S174" s="65">
        <v>2069991</v>
      </c>
      <c r="T174" s="42">
        <v>4775485</v>
      </c>
      <c r="U174" s="42">
        <v>6382892</v>
      </c>
      <c r="V174" s="42">
        <v>4338154.8835716415</v>
      </c>
      <c r="W174" s="44">
        <v>17566522.88357164</v>
      </c>
      <c r="X174" s="65">
        <v>6804816</v>
      </c>
      <c r="Y174" s="42">
        <v>5636446</v>
      </c>
      <c r="Z174" s="42">
        <v>4649508</v>
      </c>
      <c r="AA174" s="42">
        <v>2152832.8545070533</v>
      </c>
      <c r="AB174" s="43">
        <v>19243602.854507051</v>
      </c>
      <c r="AC174" s="65">
        <v>1136055.8406165326</v>
      </c>
      <c r="AD174" s="42">
        <v>-2422119.0509031322</v>
      </c>
      <c r="AE174" s="42">
        <v>-1764231.7606488129</v>
      </c>
      <c r="AF174" s="42">
        <v>1373215</v>
      </c>
      <c r="AG174" s="42">
        <v>0</v>
      </c>
      <c r="AH174" s="44">
        <v>0</v>
      </c>
    </row>
    <row r="175" spans="1:34" s="4" customFormat="1">
      <c r="A175" s="46">
        <v>31035</v>
      </c>
      <c r="B175" s="55" t="s">
        <v>219</v>
      </c>
      <c r="C175" s="56">
        <v>7.2758199999999997E-3</v>
      </c>
      <c r="D175" s="56">
        <v>6.9789700000000001E-3</v>
      </c>
      <c r="E175" s="64">
        <v>978594.90888629982</v>
      </c>
      <c r="F175" s="42">
        <v>295403</v>
      </c>
      <c r="G175" s="43">
        <v>1273997.9088862999</v>
      </c>
      <c r="H175" s="65">
        <v>16094917</v>
      </c>
      <c r="I175" s="42">
        <v>19268427</v>
      </c>
      <c r="J175" s="42">
        <v>13174453</v>
      </c>
      <c r="K175" s="42">
        <v>13232699</v>
      </c>
      <c r="L175" s="44">
        <v>19168698</v>
      </c>
      <c r="M175" s="65">
        <v>909427</v>
      </c>
      <c r="N175" s="42">
        <v>763381.82926933141</v>
      </c>
      <c r="O175" s="42">
        <v>1672808.8292693314</v>
      </c>
      <c r="P175" s="42">
        <v>0</v>
      </c>
      <c r="Q175" s="44">
        <v>1672808.8292693314</v>
      </c>
      <c r="R175" s="45">
        <v>321283</v>
      </c>
      <c r="S175" s="65">
        <v>392150</v>
      </c>
      <c r="T175" s="42">
        <v>904692</v>
      </c>
      <c r="U175" s="42">
        <v>1209207</v>
      </c>
      <c r="V175" s="42">
        <v>1170074.2898301187</v>
      </c>
      <c r="W175" s="44">
        <v>3676123.2898301184</v>
      </c>
      <c r="X175" s="65">
        <v>1289139</v>
      </c>
      <c r="Y175" s="42">
        <v>1067797</v>
      </c>
      <c r="Z175" s="42">
        <v>880826</v>
      </c>
      <c r="AA175" s="42">
        <v>0</v>
      </c>
      <c r="AB175" s="43">
        <v>3237762</v>
      </c>
      <c r="AC175" s="65">
        <v>484473.90773874766</v>
      </c>
      <c r="AD175" s="42">
        <v>-129765.35096552537</v>
      </c>
      <c r="AE175" s="42">
        <v>-176495.26694310363</v>
      </c>
      <c r="AF175" s="42">
        <v>260147.99999999977</v>
      </c>
      <c r="AG175" s="42">
        <v>0</v>
      </c>
      <c r="AH175" s="44">
        <v>0</v>
      </c>
    </row>
    <row r="176" spans="1:34" s="4" customFormat="1">
      <c r="A176" s="46">
        <v>31040</v>
      </c>
      <c r="B176" s="55" t="s">
        <v>220</v>
      </c>
      <c r="C176" s="56">
        <v>6.3816100000000002E-3</v>
      </c>
      <c r="D176" s="56">
        <v>5.86229E-3</v>
      </c>
      <c r="E176" s="64">
        <v>858323.15405130701</v>
      </c>
      <c r="F176" s="42">
        <v>259098</v>
      </c>
      <c r="G176" s="43">
        <v>1117421.1540513071</v>
      </c>
      <c r="H176" s="65">
        <v>14116825</v>
      </c>
      <c r="I176" s="42">
        <v>16900306</v>
      </c>
      <c r="J176" s="42">
        <v>11555291</v>
      </c>
      <c r="K176" s="42">
        <v>11606379</v>
      </c>
      <c r="L176" s="44">
        <v>16812834</v>
      </c>
      <c r="M176" s="65">
        <v>797657</v>
      </c>
      <c r="N176" s="42">
        <v>422480.55716043734</v>
      </c>
      <c r="O176" s="42">
        <v>1220137.5571604373</v>
      </c>
      <c r="P176" s="42">
        <v>0</v>
      </c>
      <c r="Q176" s="44">
        <v>1220137.5571604373</v>
      </c>
      <c r="R176" s="45">
        <v>281797</v>
      </c>
      <c r="S176" s="65">
        <v>343954</v>
      </c>
      <c r="T176" s="42">
        <v>793504</v>
      </c>
      <c r="U176" s="42">
        <v>1060594</v>
      </c>
      <c r="V176" s="42">
        <v>1323370.8006393139</v>
      </c>
      <c r="W176" s="44">
        <v>3521422.8006393136</v>
      </c>
      <c r="X176" s="65">
        <v>1130702</v>
      </c>
      <c r="Y176" s="42">
        <v>936563</v>
      </c>
      <c r="Z176" s="42">
        <v>772571</v>
      </c>
      <c r="AA176" s="42">
        <v>140904.77917952847</v>
      </c>
      <c r="AB176" s="43">
        <v>2980740.7791795284</v>
      </c>
      <c r="AC176" s="65">
        <v>303669.03241849801</v>
      </c>
      <c r="AD176" s="42">
        <v>85175.422542928369</v>
      </c>
      <c r="AE176" s="42">
        <v>-76338.433501641004</v>
      </c>
      <c r="AF176" s="42">
        <v>228176</v>
      </c>
      <c r="AG176" s="42">
        <v>0</v>
      </c>
      <c r="AH176" s="44">
        <v>0</v>
      </c>
    </row>
    <row r="177" spans="1:34" s="4" customFormat="1">
      <c r="A177" s="46">
        <v>31045</v>
      </c>
      <c r="B177" s="55" t="s">
        <v>221</v>
      </c>
      <c r="C177" s="56">
        <v>5.0325700000000001E-3</v>
      </c>
      <c r="D177" s="56">
        <v>5.4257799999999998E-3</v>
      </c>
      <c r="E177" s="64">
        <v>676877.94529889652</v>
      </c>
      <c r="F177" s="42">
        <v>204326</v>
      </c>
      <c r="G177" s="43">
        <v>881203.94529889652</v>
      </c>
      <c r="H177" s="65">
        <v>11132600</v>
      </c>
      <c r="I177" s="42">
        <v>13327667</v>
      </c>
      <c r="J177" s="42">
        <v>9112561</v>
      </c>
      <c r="K177" s="42">
        <v>9152849</v>
      </c>
      <c r="L177" s="44">
        <v>13258686</v>
      </c>
      <c r="M177" s="65">
        <v>629036</v>
      </c>
      <c r="N177" s="42">
        <v>261627.14187001856</v>
      </c>
      <c r="O177" s="42">
        <v>890663.14187001856</v>
      </c>
      <c r="P177" s="42">
        <v>0</v>
      </c>
      <c r="Q177" s="44">
        <v>890663.14187001856</v>
      </c>
      <c r="R177" s="45">
        <v>222227</v>
      </c>
      <c r="S177" s="65">
        <v>271244</v>
      </c>
      <c r="T177" s="42">
        <v>625761</v>
      </c>
      <c r="U177" s="42">
        <v>836390</v>
      </c>
      <c r="V177" s="42">
        <v>645488.95518317842</v>
      </c>
      <c r="W177" s="44">
        <v>2378883.9551831782</v>
      </c>
      <c r="X177" s="65">
        <v>891677</v>
      </c>
      <c r="Y177" s="42">
        <v>738578</v>
      </c>
      <c r="Z177" s="42">
        <v>609254</v>
      </c>
      <c r="AA177" s="42">
        <v>682830.79226561333</v>
      </c>
      <c r="AB177" s="43">
        <v>2922339.7922656136</v>
      </c>
      <c r="AC177" s="65">
        <v>42120.819387620897</v>
      </c>
      <c r="AD177" s="42">
        <v>-462076.23491396161</v>
      </c>
      <c r="AE177" s="42">
        <v>-303441.4215560942</v>
      </c>
      <c r="AF177" s="42">
        <v>179941</v>
      </c>
      <c r="AG177" s="42">
        <v>0</v>
      </c>
      <c r="AH177" s="44">
        <v>0</v>
      </c>
    </row>
    <row r="178" spans="1:34" s="4" customFormat="1">
      <c r="A178" s="46">
        <v>31066</v>
      </c>
      <c r="B178" s="55" t="s">
        <v>222</v>
      </c>
      <c r="C178" s="56">
        <v>4.7225000000000001E-4</v>
      </c>
      <c r="D178" s="56">
        <v>4.9837000000000004E-4</v>
      </c>
      <c r="E178" s="64">
        <v>63517.017591179436</v>
      </c>
      <c r="F178" s="42">
        <v>19174</v>
      </c>
      <c r="G178" s="43">
        <v>82691.017591179436</v>
      </c>
      <c r="H178" s="65">
        <v>1044669</v>
      </c>
      <c r="I178" s="42">
        <v>1250651</v>
      </c>
      <c r="J178" s="42">
        <v>855111</v>
      </c>
      <c r="K178" s="42">
        <v>858892</v>
      </c>
      <c r="L178" s="44">
        <v>1244178</v>
      </c>
      <c r="M178" s="65">
        <v>59028</v>
      </c>
      <c r="N178" s="42">
        <v>25931.785756181223</v>
      </c>
      <c r="O178" s="42">
        <v>84959.785756181227</v>
      </c>
      <c r="P178" s="42">
        <v>0</v>
      </c>
      <c r="Q178" s="44">
        <v>84959.785756181227</v>
      </c>
      <c r="R178" s="45">
        <v>20853</v>
      </c>
      <c r="S178" s="65">
        <v>25453</v>
      </c>
      <c r="T178" s="42">
        <v>58721</v>
      </c>
      <c r="U178" s="42">
        <v>78486</v>
      </c>
      <c r="V178" s="42">
        <v>51471.385706127825</v>
      </c>
      <c r="W178" s="44">
        <v>214131.38570612782</v>
      </c>
      <c r="X178" s="65">
        <v>83674</v>
      </c>
      <c r="Y178" s="42">
        <v>69307</v>
      </c>
      <c r="Z178" s="42">
        <v>57172</v>
      </c>
      <c r="AA178" s="42">
        <v>45964.939298341269</v>
      </c>
      <c r="AB178" s="43">
        <v>256117.93929834128</v>
      </c>
      <c r="AC178" s="65">
        <v>4378.5610404987819</v>
      </c>
      <c r="AD178" s="42">
        <v>-38041.355087109703</v>
      </c>
      <c r="AE178" s="42">
        <v>-25208.759545602523</v>
      </c>
      <c r="AF178" s="42">
        <v>16885</v>
      </c>
      <c r="AG178" s="42">
        <v>0</v>
      </c>
      <c r="AH178" s="44">
        <v>0</v>
      </c>
    </row>
    <row r="179" spans="1:34" s="4" customFormat="1">
      <c r="A179" s="46">
        <v>31070</v>
      </c>
      <c r="B179" s="55" t="s">
        <v>223</v>
      </c>
      <c r="C179" s="56">
        <v>1.19487E-3</v>
      </c>
      <c r="D179" s="56">
        <v>1.3500400000000001E-3</v>
      </c>
      <c r="E179" s="64">
        <v>160709.90213615686</v>
      </c>
      <c r="F179" s="42">
        <v>48513</v>
      </c>
      <c r="G179" s="43">
        <v>209222.90213615686</v>
      </c>
      <c r="H179" s="65">
        <v>2643184</v>
      </c>
      <c r="I179" s="42">
        <v>3164353</v>
      </c>
      <c r="J179" s="42">
        <v>2163572</v>
      </c>
      <c r="K179" s="42">
        <v>2173137</v>
      </c>
      <c r="L179" s="44">
        <v>3147975</v>
      </c>
      <c r="M179" s="65">
        <v>149350</v>
      </c>
      <c r="N179" s="42">
        <v>-110885.81564446728</v>
      </c>
      <c r="O179" s="42">
        <v>38464.184355532721</v>
      </c>
      <c r="P179" s="42">
        <v>0</v>
      </c>
      <c r="Q179" s="44">
        <v>38464.184355532721</v>
      </c>
      <c r="R179" s="45">
        <v>52763</v>
      </c>
      <c r="S179" s="65">
        <v>64401</v>
      </c>
      <c r="T179" s="42">
        <v>148573</v>
      </c>
      <c r="U179" s="42">
        <v>198582</v>
      </c>
      <c r="V179" s="42">
        <v>77230.195502707997</v>
      </c>
      <c r="W179" s="44">
        <v>488786.19550270797</v>
      </c>
      <c r="X179" s="65">
        <v>211709</v>
      </c>
      <c r="Y179" s="42">
        <v>175359</v>
      </c>
      <c r="Z179" s="42">
        <v>144654</v>
      </c>
      <c r="AA179" s="42">
        <v>265984.78571132245</v>
      </c>
      <c r="AB179" s="43">
        <v>797706.78571132245</v>
      </c>
      <c r="AC179" s="65">
        <v>-89865.494620086101</v>
      </c>
      <c r="AD179" s="42">
        <v>-171002.62603402761</v>
      </c>
      <c r="AE179" s="42">
        <v>-90774.469554500771</v>
      </c>
      <c r="AF179" s="42">
        <v>42722</v>
      </c>
      <c r="AG179" s="42">
        <v>0</v>
      </c>
      <c r="AH179" s="44">
        <v>0</v>
      </c>
    </row>
    <row r="180" spans="1:34" s="4" customFormat="1">
      <c r="A180" s="46">
        <v>31074</v>
      </c>
      <c r="B180" s="55" t="s">
        <v>224</v>
      </c>
      <c r="C180" s="56">
        <v>1.6483379999999999E-2</v>
      </c>
      <c r="D180" s="56">
        <v>1.9387600000000001E-2</v>
      </c>
      <c r="E180" s="64">
        <v>2217005.0570433643</v>
      </c>
      <c r="F180" s="42">
        <v>669236</v>
      </c>
      <c r="G180" s="43">
        <v>2886241.0570433643</v>
      </c>
      <c r="H180" s="65">
        <v>36463055</v>
      </c>
      <c r="I180" s="42">
        <v>43652646</v>
      </c>
      <c r="J180" s="42">
        <v>29846740</v>
      </c>
      <c r="K180" s="42">
        <v>29978698</v>
      </c>
      <c r="L180" s="44">
        <v>43426712</v>
      </c>
      <c r="M180" s="65">
        <v>2060307</v>
      </c>
      <c r="N180" s="42">
        <v>-1597068.8691351872</v>
      </c>
      <c r="O180" s="42">
        <v>463238.13086481276</v>
      </c>
      <c r="P180" s="42">
        <v>0</v>
      </c>
      <c r="Q180" s="44">
        <v>463238.13086481276</v>
      </c>
      <c r="R180" s="45">
        <v>727868</v>
      </c>
      <c r="S180" s="65">
        <v>888416</v>
      </c>
      <c r="T180" s="42">
        <v>2049581</v>
      </c>
      <c r="U180" s="42">
        <v>2739461</v>
      </c>
      <c r="V180" s="42">
        <v>558193.70252688741</v>
      </c>
      <c r="W180" s="44">
        <v>6235651.7025268879</v>
      </c>
      <c r="X180" s="65">
        <v>2920546</v>
      </c>
      <c r="Y180" s="42">
        <v>2419095</v>
      </c>
      <c r="Z180" s="42">
        <v>1995513</v>
      </c>
      <c r="AA180" s="42">
        <v>6051022.0964618875</v>
      </c>
      <c r="AB180" s="43">
        <v>13386176.096461888</v>
      </c>
      <c r="AC180" s="65">
        <v>-2743560.0271033822</v>
      </c>
      <c r="AD180" s="42">
        <v>-3512697.7078688345</v>
      </c>
      <c r="AE180" s="42">
        <v>-1483634.6589627836</v>
      </c>
      <c r="AF180" s="42">
        <v>589367.99999999907</v>
      </c>
      <c r="AG180" s="42">
        <v>0</v>
      </c>
      <c r="AH180" s="44">
        <v>0</v>
      </c>
    </row>
    <row r="181" spans="1:34" s="4" customFormat="1">
      <c r="A181" s="46">
        <v>31076</v>
      </c>
      <c r="B181" s="55" t="s">
        <v>225</v>
      </c>
      <c r="C181" s="56">
        <v>4.761E-5</v>
      </c>
      <c r="D181" s="56">
        <v>4.897E-5</v>
      </c>
      <c r="E181" s="64">
        <v>6403.6372233284519</v>
      </c>
      <c r="F181" s="42">
        <v>1933</v>
      </c>
      <c r="G181" s="43">
        <v>8336.6372233284528</v>
      </c>
      <c r="H181" s="65">
        <v>105319</v>
      </c>
      <c r="I181" s="42">
        <v>126085</v>
      </c>
      <c r="J181" s="42">
        <v>86208</v>
      </c>
      <c r="K181" s="42">
        <v>86589</v>
      </c>
      <c r="L181" s="44">
        <v>125432</v>
      </c>
      <c r="M181" s="65">
        <v>5951</v>
      </c>
      <c r="N181" s="42">
        <v>-17505.628747934526</v>
      </c>
      <c r="O181" s="42">
        <v>-11554.628747934526</v>
      </c>
      <c r="P181" s="42">
        <v>0</v>
      </c>
      <c r="Q181" s="44">
        <v>-11554.628747934526</v>
      </c>
      <c r="R181" s="45">
        <v>2102</v>
      </c>
      <c r="S181" s="65">
        <v>2566</v>
      </c>
      <c r="T181" s="42">
        <v>5920</v>
      </c>
      <c r="U181" s="42">
        <v>7913</v>
      </c>
      <c r="V181" s="42">
        <v>1372.4043595133326</v>
      </c>
      <c r="W181" s="44">
        <v>17771.404359513333</v>
      </c>
      <c r="X181" s="65">
        <v>8436</v>
      </c>
      <c r="Y181" s="42">
        <v>6987</v>
      </c>
      <c r="Z181" s="42">
        <v>5764</v>
      </c>
      <c r="AA181" s="42">
        <v>24204.71708133</v>
      </c>
      <c r="AB181" s="43">
        <v>45391.717081330004</v>
      </c>
      <c r="AC181" s="65">
        <v>-17265.972108183618</v>
      </c>
      <c r="AD181" s="42">
        <v>-9900.5424975463429</v>
      </c>
      <c r="AE181" s="42">
        <v>-2155.7981160867093</v>
      </c>
      <c r="AF181" s="42">
        <v>1702</v>
      </c>
      <c r="AG181" s="42">
        <v>0</v>
      </c>
      <c r="AH181" s="44">
        <v>0</v>
      </c>
    </row>
    <row r="182" spans="1:34" s="4" customFormat="1">
      <c r="A182" s="46">
        <v>31082</v>
      </c>
      <c r="B182" s="55" t="s">
        <v>226</v>
      </c>
      <c r="C182" s="56">
        <v>5.2271000000000001E-4</v>
      </c>
      <c r="D182" s="56">
        <v>4.7425000000000001E-4</v>
      </c>
      <c r="E182" s="64">
        <v>70303.676889291717</v>
      </c>
      <c r="F182" s="42">
        <v>21222</v>
      </c>
      <c r="G182" s="43">
        <v>91525.676889291717</v>
      </c>
      <c r="H182" s="65">
        <v>1156292</v>
      </c>
      <c r="I182" s="42">
        <v>1384284</v>
      </c>
      <c r="J182" s="42">
        <v>946480</v>
      </c>
      <c r="K182" s="42">
        <v>950665</v>
      </c>
      <c r="L182" s="44">
        <v>1377119</v>
      </c>
      <c r="M182" s="65">
        <v>65335</v>
      </c>
      <c r="N182" s="42">
        <v>95326.56916622899</v>
      </c>
      <c r="O182" s="42">
        <v>160661.56916622899</v>
      </c>
      <c r="P182" s="42">
        <v>0</v>
      </c>
      <c r="Q182" s="44">
        <v>160661.56916622899</v>
      </c>
      <c r="R182" s="45">
        <v>23082</v>
      </c>
      <c r="S182" s="65">
        <v>28173</v>
      </c>
      <c r="T182" s="42">
        <v>64995</v>
      </c>
      <c r="U182" s="42">
        <v>86872</v>
      </c>
      <c r="V182" s="42">
        <v>132006.16408681244</v>
      </c>
      <c r="W182" s="44">
        <v>312046.16408681241</v>
      </c>
      <c r="X182" s="65">
        <v>92614</v>
      </c>
      <c r="Y182" s="42">
        <v>76713</v>
      </c>
      <c r="Z182" s="42">
        <v>63280</v>
      </c>
      <c r="AA182" s="42">
        <v>8474.4918203825782</v>
      </c>
      <c r="AB182" s="43">
        <v>241081.49182038257</v>
      </c>
      <c r="AC182" s="65">
        <v>62197.906282908705</v>
      </c>
      <c r="AD182" s="42">
        <v>-5464.7928185030178</v>
      </c>
      <c r="AE182" s="42">
        <v>-4458.4411979758279</v>
      </c>
      <c r="AF182" s="42">
        <v>18690</v>
      </c>
      <c r="AG182" s="42">
        <v>0</v>
      </c>
      <c r="AH182" s="44">
        <v>0</v>
      </c>
    </row>
    <row r="183" spans="1:34" s="4" customFormat="1">
      <c r="A183" s="46">
        <v>31085</v>
      </c>
      <c r="B183" s="55" t="s">
        <v>227</v>
      </c>
      <c r="C183" s="56">
        <v>3.1202999999999998E-4</v>
      </c>
      <c r="D183" s="56">
        <v>2.8174999999999999E-4</v>
      </c>
      <c r="E183" s="64">
        <v>41967.547816010301</v>
      </c>
      <c r="F183" s="42">
        <v>12669</v>
      </c>
      <c r="G183" s="43">
        <v>54636.547816010301</v>
      </c>
      <c r="H183" s="65">
        <v>690245</v>
      </c>
      <c r="I183" s="42">
        <v>826344</v>
      </c>
      <c r="J183" s="42">
        <v>564998</v>
      </c>
      <c r="K183" s="42">
        <v>567496</v>
      </c>
      <c r="L183" s="44">
        <v>822067</v>
      </c>
      <c r="M183" s="65">
        <v>39002</v>
      </c>
      <c r="N183" s="42">
        <v>35814.864491018954</v>
      </c>
      <c r="O183" s="42">
        <v>74816.864491018961</v>
      </c>
      <c r="P183" s="42">
        <v>0</v>
      </c>
      <c r="Q183" s="44">
        <v>74816.864491018961</v>
      </c>
      <c r="R183" s="45">
        <v>13779</v>
      </c>
      <c r="S183" s="65">
        <v>16818</v>
      </c>
      <c r="T183" s="42">
        <v>38799</v>
      </c>
      <c r="U183" s="42">
        <v>51858</v>
      </c>
      <c r="V183" s="42">
        <v>139608.41775952349</v>
      </c>
      <c r="W183" s="44">
        <v>247083.41775952349</v>
      </c>
      <c r="X183" s="65">
        <v>55286</v>
      </c>
      <c r="Y183" s="42">
        <v>45793</v>
      </c>
      <c r="Z183" s="42">
        <v>37775</v>
      </c>
      <c r="AA183" s="42">
        <v>27381.621161162519</v>
      </c>
      <c r="AB183" s="43">
        <v>166235.6211611625</v>
      </c>
      <c r="AC183" s="65">
        <v>41309.397270615562</v>
      </c>
      <c r="AD183" s="42">
        <v>30632.499760803286</v>
      </c>
      <c r="AE183" s="42">
        <v>-2251.1004330578708</v>
      </c>
      <c r="AF183" s="42">
        <v>11157</v>
      </c>
      <c r="AG183" s="42">
        <v>0</v>
      </c>
      <c r="AH183" s="44">
        <v>0</v>
      </c>
    </row>
    <row r="184" spans="1:34" s="4" customFormat="1">
      <c r="A184" s="46">
        <v>31089</v>
      </c>
      <c r="B184" s="55" t="s">
        <v>228</v>
      </c>
      <c r="C184" s="56">
        <v>0</v>
      </c>
      <c r="D184" s="56">
        <v>4.4623999999999998E-4</v>
      </c>
      <c r="E184" s="64">
        <v>0</v>
      </c>
      <c r="F184" s="42">
        <v>0</v>
      </c>
      <c r="G184" s="43">
        <v>0</v>
      </c>
      <c r="H184" s="65">
        <v>0</v>
      </c>
      <c r="I184" s="42">
        <v>0</v>
      </c>
      <c r="J184" s="42">
        <v>0</v>
      </c>
      <c r="K184" s="42">
        <v>0</v>
      </c>
      <c r="L184" s="44">
        <v>0</v>
      </c>
      <c r="M184" s="65">
        <v>0</v>
      </c>
      <c r="N184" s="42">
        <v>-308447.9712531254</v>
      </c>
      <c r="O184" s="42">
        <v>-308447.9712531254</v>
      </c>
      <c r="P184" s="42">
        <v>0</v>
      </c>
      <c r="Q184" s="44">
        <v>-308447.9712531254</v>
      </c>
      <c r="R184" s="45">
        <v>0</v>
      </c>
      <c r="S184" s="65">
        <v>0</v>
      </c>
      <c r="T184" s="42">
        <v>0</v>
      </c>
      <c r="U184" s="42">
        <v>0</v>
      </c>
      <c r="V184" s="42">
        <v>34655.720899122614</v>
      </c>
      <c r="W184" s="44">
        <v>34655.720899122614</v>
      </c>
      <c r="X184" s="65">
        <v>0</v>
      </c>
      <c r="Y184" s="42">
        <v>0</v>
      </c>
      <c r="Z184" s="42">
        <v>0</v>
      </c>
      <c r="AA184" s="42">
        <v>814286.64990479115</v>
      </c>
      <c r="AB184" s="43">
        <v>814286.64990479115</v>
      </c>
      <c r="AC184" s="65">
        <v>-314780.86933988729</v>
      </c>
      <c r="AD184" s="42">
        <v>-329635.31965566409</v>
      </c>
      <c r="AE184" s="42">
        <v>-135214.74001011721</v>
      </c>
      <c r="AF184" s="42">
        <v>0</v>
      </c>
      <c r="AG184" s="42">
        <v>0</v>
      </c>
      <c r="AH184" s="44">
        <v>0</v>
      </c>
    </row>
    <row r="185" spans="1:34" s="4" customFormat="1">
      <c r="A185" s="46">
        <v>31094</v>
      </c>
      <c r="B185" s="55" t="s">
        <v>229</v>
      </c>
      <c r="C185" s="56">
        <v>6.1894999999999995E-4</v>
      </c>
      <c r="D185" s="56">
        <v>6.4398000000000005E-4</v>
      </c>
      <c r="E185" s="64">
        <v>83248.303903269873</v>
      </c>
      <c r="F185" s="42">
        <v>25130</v>
      </c>
      <c r="G185" s="43">
        <v>108378.30390326987</v>
      </c>
      <c r="H185" s="65">
        <v>1369186</v>
      </c>
      <c r="I185" s="42">
        <v>1639154</v>
      </c>
      <c r="J185" s="42">
        <v>1120743</v>
      </c>
      <c r="K185" s="42">
        <v>1125698</v>
      </c>
      <c r="L185" s="44">
        <v>1630671</v>
      </c>
      <c r="M185" s="65">
        <v>77364</v>
      </c>
      <c r="N185" s="42">
        <v>28047.319606626435</v>
      </c>
      <c r="O185" s="42">
        <v>105411.31960662644</v>
      </c>
      <c r="P185" s="42">
        <v>0</v>
      </c>
      <c r="Q185" s="44">
        <v>105411.31960662644</v>
      </c>
      <c r="R185" s="45">
        <v>27331</v>
      </c>
      <c r="S185" s="65">
        <v>33360</v>
      </c>
      <c r="T185" s="42">
        <v>76962</v>
      </c>
      <c r="U185" s="42">
        <v>102867</v>
      </c>
      <c r="V185" s="42">
        <v>117453.4071615665</v>
      </c>
      <c r="W185" s="44">
        <v>330642.40716156649</v>
      </c>
      <c r="X185" s="65">
        <v>109666</v>
      </c>
      <c r="Y185" s="42">
        <v>90837</v>
      </c>
      <c r="Z185" s="42">
        <v>74931</v>
      </c>
      <c r="AA185" s="42">
        <v>45996.149224367226</v>
      </c>
      <c r="AB185" s="43">
        <v>321430.14922436723</v>
      </c>
      <c r="AC185" s="65">
        <v>47396.474214762347</v>
      </c>
      <c r="AD185" s="42">
        <v>-30065.519150626515</v>
      </c>
      <c r="AE185" s="42">
        <v>-30250.697126936557</v>
      </c>
      <c r="AF185" s="42">
        <v>22131.999999999985</v>
      </c>
      <c r="AG185" s="42">
        <v>0</v>
      </c>
      <c r="AH185" s="44">
        <v>0</v>
      </c>
    </row>
    <row r="186" spans="1:34" s="4" customFormat="1">
      <c r="A186" s="46">
        <v>31095</v>
      </c>
      <c r="B186" s="55" t="s">
        <v>230</v>
      </c>
      <c r="C186" s="56">
        <v>1.1811230000000001E-2</v>
      </c>
      <c r="D186" s="56">
        <v>1.2782699999999999E-2</v>
      </c>
      <c r="E186" s="64">
        <v>1588604.4559396585</v>
      </c>
      <c r="F186" s="42">
        <v>479544</v>
      </c>
      <c r="G186" s="43">
        <v>2068148.4559396585</v>
      </c>
      <c r="H186" s="65">
        <v>26127744</v>
      </c>
      <c r="I186" s="42">
        <v>31279473</v>
      </c>
      <c r="J186" s="42">
        <v>21386798</v>
      </c>
      <c r="K186" s="42">
        <v>21481353</v>
      </c>
      <c r="L186" s="44">
        <v>31117579</v>
      </c>
      <c r="M186" s="65">
        <v>1476321</v>
      </c>
      <c r="N186" s="42">
        <v>-294205.03864124208</v>
      </c>
      <c r="O186" s="42">
        <v>1182115.9613587579</v>
      </c>
      <c r="P186" s="42">
        <v>0</v>
      </c>
      <c r="Q186" s="44">
        <v>1182115.9613587579</v>
      </c>
      <c r="R186" s="45">
        <v>521557</v>
      </c>
      <c r="S186" s="65">
        <v>636598</v>
      </c>
      <c r="T186" s="42">
        <v>1468635</v>
      </c>
      <c r="U186" s="42">
        <v>1962972</v>
      </c>
      <c r="V186" s="42">
        <v>669140.53154304042</v>
      </c>
      <c r="W186" s="44">
        <v>4737345.5315430406</v>
      </c>
      <c r="X186" s="65">
        <v>2092728</v>
      </c>
      <c r="Y186" s="42">
        <v>1733412</v>
      </c>
      <c r="Z186" s="42">
        <v>1429893</v>
      </c>
      <c r="AA186" s="42">
        <v>1684277.006311822</v>
      </c>
      <c r="AB186" s="43">
        <v>6940310.0063118218</v>
      </c>
      <c r="AC186" s="65">
        <v>-622135.08513211296</v>
      </c>
      <c r="AD186" s="42">
        <v>-1276247.3065312582</v>
      </c>
      <c r="AE186" s="42">
        <v>-726897.08310541045</v>
      </c>
      <c r="AF186" s="42">
        <v>422315.00000000047</v>
      </c>
      <c r="AG186" s="42">
        <v>0</v>
      </c>
      <c r="AH186" s="44">
        <v>0</v>
      </c>
    </row>
    <row r="187" spans="1:34" s="4" customFormat="1">
      <c r="A187" s="46">
        <v>31110</v>
      </c>
      <c r="B187" s="55" t="s">
        <v>231</v>
      </c>
      <c r="C187" s="56">
        <v>1.4553E-4</v>
      </c>
      <c r="D187" s="56">
        <v>1.4961E-4</v>
      </c>
      <c r="E187" s="64">
        <v>19574.680362601095</v>
      </c>
      <c r="F187" s="42">
        <v>5909</v>
      </c>
      <c r="G187" s="43">
        <v>25483.680362601095</v>
      </c>
      <c r="H187" s="65">
        <v>321928</v>
      </c>
      <c r="I187" s="42">
        <v>385405</v>
      </c>
      <c r="J187" s="42">
        <v>263514</v>
      </c>
      <c r="K187" s="42">
        <v>264679</v>
      </c>
      <c r="L187" s="44">
        <v>383410</v>
      </c>
      <c r="M187" s="65">
        <v>18190</v>
      </c>
      <c r="N187" s="42">
        <v>19350.164386486515</v>
      </c>
      <c r="O187" s="42">
        <v>37540.164386486518</v>
      </c>
      <c r="P187" s="42">
        <v>0</v>
      </c>
      <c r="Q187" s="44">
        <v>37540.164386486518</v>
      </c>
      <c r="R187" s="45">
        <v>6426</v>
      </c>
      <c r="S187" s="65">
        <v>7844</v>
      </c>
      <c r="T187" s="42">
        <v>18096</v>
      </c>
      <c r="U187" s="42">
        <v>24186</v>
      </c>
      <c r="V187" s="42">
        <v>41470.884508325042</v>
      </c>
      <c r="W187" s="44">
        <v>91596.884508325049</v>
      </c>
      <c r="X187" s="65">
        <v>25785</v>
      </c>
      <c r="Y187" s="42">
        <v>21358</v>
      </c>
      <c r="Z187" s="42">
        <v>17618</v>
      </c>
      <c r="AA187" s="42">
        <v>12460.351723197557</v>
      </c>
      <c r="AB187" s="43">
        <v>77221.351723197557</v>
      </c>
      <c r="AC187" s="65">
        <v>17529.206540423627</v>
      </c>
      <c r="AD187" s="42">
        <v>-1792.2679024112822</v>
      </c>
      <c r="AE187" s="42">
        <v>-6565.40585288486</v>
      </c>
      <c r="AF187" s="42">
        <v>5204.0000000000073</v>
      </c>
      <c r="AG187" s="42">
        <v>0</v>
      </c>
      <c r="AH187" s="44">
        <v>0</v>
      </c>
    </row>
    <row r="188" spans="1:34" s="4" customFormat="1">
      <c r="A188" s="46">
        <v>31112</v>
      </c>
      <c r="B188" s="55" t="s">
        <v>232</v>
      </c>
      <c r="C188" s="56">
        <v>1.58943E-3</v>
      </c>
      <c r="D188" s="56">
        <v>1.6844399999999999E-3</v>
      </c>
      <c r="E188" s="64">
        <v>213776.92676803129</v>
      </c>
      <c r="F188" s="42">
        <v>64532</v>
      </c>
      <c r="G188" s="43">
        <v>278308.92676803132</v>
      </c>
      <c r="H188" s="65">
        <v>3515995</v>
      </c>
      <c r="I188" s="42">
        <v>4209260</v>
      </c>
      <c r="J188" s="42">
        <v>2878008</v>
      </c>
      <c r="K188" s="42">
        <v>2890732</v>
      </c>
      <c r="L188" s="44">
        <v>4187474</v>
      </c>
      <c r="M188" s="65">
        <v>198668</v>
      </c>
      <c r="N188" s="42">
        <v>-9054.5676763556912</v>
      </c>
      <c r="O188" s="42">
        <v>189613.43232364432</v>
      </c>
      <c r="P188" s="42">
        <v>0</v>
      </c>
      <c r="Q188" s="44">
        <v>189613.43232364432</v>
      </c>
      <c r="R188" s="45">
        <v>70186</v>
      </c>
      <c r="S188" s="65">
        <v>85667</v>
      </c>
      <c r="T188" s="42">
        <v>197633</v>
      </c>
      <c r="U188" s="42">
        <v>264156</v>
      </c>
      <c r="V188" s="42">
        <v>331769.00080302218</v>
      </c>
      <c r="W188" s="44">
        <v>879225.00080302218</v>
      </c>
      <c r="X188" s="65">
        <v>281617</v>
      </c>
      <c r="Y188" s="42">
        <v>233264</v>
      </c>
      <c r="Z188" s="42">
        <v>192420</v>
      </c>
      <c r="AA188" s="42">
        <v>234594.46581343969</v>
      </c>
      <c r="AB188" s="43">
        <v>941895.46581343969</v>
      </c>
      <c r="AC188" s="65">
        <v>35105.903034899471</v>
      </c>
      <c r="AD188" s="42">
        <v>-67613.122456143494</v>
      </c>
      <c r="AE188" s="42">
        <v>-86994.245589173544</v>
      </c>
      <c r="AF188" s="42">
        <v>56831.000000000058</v>
      </c>
      <c r="AG188" s="42">
        <v>0</v>
      </c>
      <c r="AH188" s="44">
        <v>0</v>
      </c>
    </row>
    <row r="189" spans="1:34" s="4" customFormat="1">
      <c r="A189" s="46">
        <v>31120</v>
      </c>
      <c r="B189" s="55" t="s">
        <v>233</v>
      </c>
      <c r="C189" s="56">
        <v>1.15558E-3</v>
      </c>
      <c r="D189" s="56">
        <v>1.1732100000000001E-3</v>
      </c>
      <c r="E189" s="64">
        <v>155424.24772571097</v>
      </c>
      <c r="F189" s="42">
        <v>46917</v>
      </c>
      <c r="G189" s="43">
        <v>202341.24772571097</v>
      </c>
      <c r="H189" s="65">
        <v>2556270</v>
      </c>
      <c r="I189" s="42">
        <v>3060302</v>
      </c>
      <c r="J189" s="42">
        <v>2092429</v>
      </c>
      <c r="K189" s="42">
        <v>2101680</v>
      </c>
      <c r="L189" s="44">
        <v>3044463</v>
      </c>
      <c r="M189" s="65">
        <v>144439</v>
      </c>
      <c r="N189" s="42">
        <v>149226.55409676273</v>
      </c>
      <c r="O189" s="42">
        <v>293665.55409676273</v>
      </c>
      <c r="P189" s="42">
        <v>0</v>
      </c>
      <c r="Q189" s="44">
        <v>293665.55409676273</v>
      </c>
      <c r="R189" s="45">
        <v>51028</v>
      </c>
      <c r="S189" s="65">
        <v>62283</v>
      </c>
      <c r="T189" s="42">
        <v>143687</v>
      </c>
      <c r="U189" s="42">
        <v>192052</v>
      </c>
      <c r="V189" s="42">
        <v>222309.19992944843</v>
      </c>
      <c r="W189" s="44">
        <v>620331.19992944843</v>
      </c>
      <c r="X189" s="65">
        <v>204747</v>
      </c>
      <c r="Y189" s="42">
        <v>169593</v>
      </c>
      <c r="Z189" s="42">
        <v>139897</v>
      </c>
      <c r="AA189" s="42">
        <v>41928.719143504139</v>
      </c>
      <c r="AB189" s="43">
        <v>556165.71914350416</v>
      </c>
      <c r="AC189" s="65">
        <v>95151.549662258272</v>
      </c>
      <c r="AD189" s="42">
        <v>-24642.335666979794</v>
      </c>
      <c r="AE189" s="42">
        <v>-47659.73320933419</v>
      </c>
      <c r="AF189" s="42">
        <v>41315.999999999978</v>
      </c>
      <c r="AG189" s="42">
        <v>0</v>
      </c>
      <c r="AH189" s="44">
        <v>0</v>
      </c>
    </row>
    <row r="190" spans="1:34" s="4" customFormat="1">
      <c r="A190" s="46">
        <v>31125</v>
      </c>
      <c r="B190" s="55" t="s">
        <v>234</v>
      </c>
      <c r="C190" s="56">
        <v>1.0616200000000001E-3</v>
      </c>
      <c r="D190" s="56">
        <v>1.0894699999999999E-3</v>
      </c>
      <c r="E190" s="64">
        <v>142787.52704213333</v>
      </c>
      <c r="F190" s="42">
        <v>43102</v>
      </c>
      <c r="G190" s="43">
        <v>185889.52704213333</v>
      </c>
      <c r="H190" s="65">
        <v>2348421</v>
      </c>
      <c r="I190" s="42">
        <v>2811470</v>
      </c>
      <c r="J190" s="42">
        <v>1922294</v>
      </c>
      <c r="K190" s="42">
        <v>1930792</v>
      </c>
      <c r="L190" s="44">
        <v>2796918</v>
      </c>
      <c r="M190" s="65">
        <v>132695</v>
      </c>
      <c r="N190" s="42">
        <v>80720.391275623071</v>
      </c>
      <c r="O190" s="42">
        <v>213415.39127562306</v>
      </c>
      <c r="P190" s="42">
        <v>0</v>
      </c>
      <c r="Q190" s="44">
        <v>213415.39127562306</v>
      </c>
      <c r="R190" s="45">
        <v>46879</v>
      </c>
      <c r="S190" s="65">
        <v>57219</v>
      </c>
      <c r="T190" s="42">
        <v>132004</v>
      </c>
      <c r="U190" s="42">
        <v>176436</v>
      </c>
      <c r="V190" s="42">
        <v>106650.20410411002</v>
      </c>
      <c r="W190" s="44">
        <v>472309.20410411002</v>
      </c>
      <c r="X190" s="65">
        <v>188099</v>
      </c>
      <c r="Y190" s="42">
        <v>155803</v>
      </c>
      <c r="Z190" s="42">
        <v>128522</v>
      </c>
      <c r="AA190" s="42">
        <v>131577.05448062622</v>
      </c>
      <c r="AB190" s="43">
        <v>604001.05448062625</v>
      </c>
      <c r="AC190" s="65">
        <v>-2486.6677966480493</v>
      </c>
      <c r="AD190" s="42">
        <v>-119847.2293843899</v>
      </c>
      <c r="AE190" s="42">
        <v>-47315.953195478251</v>
      </c>
      <c r="AF190" s="42">
        <v>37958</v>
      </c>
      <c r="AG190" s="42">
        <v>0</v>
      </c>
      <c r="AH190" s="44">
        <v>0</v>
      </c>
    </row>
    <row r="191" spans="1:34" s="4" customFormat="1">
      <c r="A191" s="46">
        <v>31135</v>
      </c>
      <c r="B191" s="55" t="s">
        <v>235</v>
      </c>
      <c r="C191" s="56">
        <v>0</v>
      </c>
      <c r="D191" s="56">
        <v>0</v>
      </c>
      <c r="E191" s="64">
        <v>0</v>
      </c>
      <c r="F191" s="42">
        <v>0</v>
      </c>
      <c r="G191" s="43">
        <v>0</v>
      </c>
      <c r="H191" s="65">
        <v>0</v>
      </c>
      <c r="I191" s="42">
        <v>0</v>
      </c>
      <c r="J191" s="42">
        <v>0</v>
      </c>
      <c r="K191" s="42">
        <v>0</v>
      </c>
      <c r="L191" s="44">
        <v>0</v>
      </c>
      <c r="M191" s="65">
        <v>0</v>
      </c>
      <c r="N191" s="42">
        <v>-174208.96890645902</v>
      </c>
      <c r="O191" s="42">
        <v>-174208.96890645902</v>
      </c>
      <c r="P191" s="42">
        <v>0</v>
      </c>
      <c r="Q191" s="44">
        <v>-174208.96890645902</v>
      </c>
      <c r="R191" s="45">
        <v>0</v>
      </c>
      <c r="S191" s="65">
        <v>0</v>
      </c>
      <c r="T191" s="42">
        <v>0</v>
      </c>
      <c r="U191" s="42">
        <v>0</v>
      </c>
      <c r="V191" s="42">
        <v>31550.015879333325</v>
      </c>
      <c r="W191" s="44">
        <v>31550.015879333325</v>
      </c>
      <c r="X191" s="65">
        <v>0</v>
      </c>
      <c r="Y191" s="42">
        <v>0</v>
      </c>
      <c r="Z191" s="42">
        <v>0</v>
      </c>
      <c r="AA191" s="42">
        <v>115623.11889014635</v>
      </c>
      <c r="AB191" s="43">
        <v>115623.11889014635</v>
      </c>
      <c r="AC191" s="65">
        <v>-84073.103010813022</v>
      </c>
      <c r="AD191" s="42">
        <v>0</v>
      </c>
      <c r="AE191" s="42">
        <v>0</v>
      </c>
      <c r="AF191" s="42">
        <v>0</v>
      </c>
      <c r="AG191" s="42">
        <v>0</v>
      </c>
      <c r="AH191" s="44">
        <v>0</v>
      </c>
    </row>
    <row r="192" spans="1:34" s="4" customFormat="1">
      <c r="A192" s="46">
        <v>31136</v>
      </c>
      <c r="B192" s="55" t="s">
        <v>236</v>
      </c>
      <c r="C192" s="56">
        <v>9.3189999999999994E-5</v>
      </c>
      <c r="D192" s="56">
        <v>8.7289999999999999E-5</v>
      </c>
      <c r="E192" s="64">
        <v>12533.079312014423</v>
      </c>
      <c r="F192" s="42">
        <v>3784</v>
      </c>
      <c r="G192" s="43">
        <v>16317.079312014423</v>
      </c>
      <c r="H192" s="65">
        <v>206147</v>
      </c>
      <c r="I192" s="42">
        <v>246793</v>
      </c>
      <c r="J192" s="42">
        <v>168741</v>
      </c>
      <c r="K192" s="42">
        <v>169487</v>
      </c>
      <c r="L192" s="44">
        <v>245516</v>
      </c>
      <c r="M192" s="65">
        <v>11648</v>
      </c>
      <c r="N192" s="42">
        <v>24178.145694468447</v>
      </c>
      <c r="O192" s="42">
        <v>35826.145694468447</v>
      </c>
      <c r="P192" s="42">
        <v>0</v>
      </c>
      <c r="Q192" s="44">
        <v>35826.145694468447</v>
      </c>
      <c r="R192" s="45">
        <v>4115</v>
      </c>
      <c r="S192" s="65">
        <v>5023</v>
      </c>
      <c r="T192" s="42">
        <v>11587</v>
      </c>
      <c r="U192" s="42">
        <v>15488</v>
      </c>
      <c r="V192" s="42">
        <v>29880.111524647968</v>
      </c>
      <c r="W192" s="44">
        <v>61978.111524647968</v>
      </c>
      <c r="X192" s="65">
        <v>16512</v>
      </c>
      <c r="Y192" s="42">
        <v>13677</v>
      </c>
      <c r="Z192" s="42">
        <v>11282</v>
      </c>
      <c r="AA192" s="42">
        <v>0</v>
      </c>
      <c r="AB192" s="43">
        <v>41471</v>
      </c>
      <c r="AC192" s="65">
        <v>17775.07746574152</v>
      </c>
      <c r="AD192" s="42">
        <v>1026.1791660586696</v>
      </c>
      <c r="AE192" s="42">
        <v>-1625.1451071522263</v>
      </c>
      <c r="AF192" s="42">
        <v>3331.0000000000036</v>
      </c>
      <c r="AG192" s="42">
        <v>0</v>
      </c>
      <c r="AH192" s="44">
        <v>0</v>
      </c>
    </row>
    <row r="193" spans="1:34" s="4" customFormat="1">
      <c r="A193" s="46">
        <v>31137</v>
      </c>
      <c r="B193" s="55" t="s">
        <v>237</v>
      </c>
      <c r="C193" s="56">
        <v>6.0535000000000005E-4</v>
      </c>
      <c r="D193" s="56">
        <v>7.4445000000000002E-4</v>
      </c>
      <c r="E193" s="64">
        <v>81419.849303034833</v>
      </c>
      <c r="F193" s="42">
        <v>24578</v>
      </c>
      <c r="G193" s="43">
        <v>105997.84930303483</v>
      </c>
      <c r="H193" s="65">
        <v>1339101</v>
      </c>
      <c r="I193" s="42">
        <v>1603138</v>
      </c>
      <c r="J193" s="42">
        <v>1096118</v>
      </c>
      <c r="K193" s="42">
        <v>1100964</v>
      </c>
      <c r="L193" s="44">
        <v>1594840</v>
      </c>
      <c r="M193" s="65">
        <v>75665</v>
      </c>
      <c r="N193" s="42">
        <v>109196.52871798967</v>
      </c>
      <c r="O193" s="42">
        <v>184861.52871798968</v>
      </c>
      <c r="P193" s="42">
        <v>0</v>
      </c>
      <c r="Q193" s="44">
        <v>184861.52871798968</v>
      </c>
      <c r="R193" s="45">
        <v>26731</v>
      </c>
      <c r="S193" s="65">
        <v>32627</v>
      </c>
      <c r="T193" s="42">
        <v>75271</v>
      </c>
      <c r="U193" s="42">
        <v>100606</v>
      </c>
      <c r="V193" s="42">
        <v>164803.10793501508</v>
      </c>
      <c r="W193" s="44">
        <v>373307.10793501511</v>
      </c>
      <c r="X193" s="65">
        <v>107257</v>
      </c>
      <c r="Y193" s="42">
        <v>88841</v>
      </c>
      <c r="Z193" s="42">
        <v>73285</v>
      </c>
      <c r="AA193" s="42">
        <v>236391.87748561415</v>
      </c>
      <c r="AB193" s="43">
        <v>505774.87748561415</v>
      </c>
      <c r="AC193" s="65">
        <v>12222.2604107308</v>
      </c>
      <c r="AD193" s="42">
        <v>-102016.98648031749</v>
      </c>
      <c r="AE193" s="42">
        <v>-64317.043481012384</v>
      </c>
      <c r="AF193" s="42">
        <v>21644</v>
      </c>
      <c r="AG193" s="42">
        <v>0</v>
      </c>
      <c r="AH193" s="44">
        <v>0</v>
      </c>
    </row>
    <row r="194" spans="1:34" s="4" customFormat="1">
      <c r="A194" s="46">
        <v>31150</v>
      </c>
      <c r="B194" s="55" t="s">
        <v>238</v>
      </c>
      <c r="C194" s="56">
        <v>1.4756E-4</v>
      </c>
      <c r="D194" s="56">
        <v>1.5808E-4</v>
      </c>
      <c r="E194" s="64">
        <v>19846.377712954491</v>
      </c>
      <c r="F194" s="42">
        <v>5991</v>
      </c>
      <c r="G194" s="43">
        <v>25837.377712954491</v>
      </c>
      <c r="H194" s="65">
        <v>326419</v>
      </c>
      <c r="I194" s="42">
        <v>390781</v>
      </c>
      <c r="J194" s="42">
        <v>267189</v>
      </c>
      <c r="K194" s="42">
        <v>268371</v>
      </c>
      <c r="L194" s="44">
        <v>388758</v>
      </c>
      <c r="M194" s="65">
        <v>18444</v>
      </c>
      <c r="N194" s="42">
        <v>3643.6736219625814</v>
      </c>
      <c r="O194" s="42">
        <v>22087.673621962582</v>
      </c>
      <c r="P194" s="42">
        <v>0</v>
      </c>
      <c r="Q194" s="44">
        <v>22087.673621962582</v>
      </c>
      <c r="R194" s="45">
        <v>6516</v>
      </c>
      <c r="S194" s="65">
        <v>7953</v>
      </c>
      <c r="T194" s="42">
        <v>18348</v>
      </c>
      <c r="U194" s="42">
        <v>24524</v>
      </c>
      <c r="V194" s="42">
        <v>12494.689716509471</v>
      </c>
      <c r="W194" s="44">
        <v>63319.689716509471</v>
      </c>
      <c r="X194" s="65">
        <v>26145</v>
      </c>
      <c r="Y194" s="42">
        <v>21656</v>
      </c>
      <c r="Z194" s="42">
        <v>17864</v>
      </c>
      <c r="AA194" s="42">
        <v>21267.794612700069</v>
      </c>
      <c r="AB194" s="43">
        <v>86932.794612700061</v>
      </c>
      <c r="AC194" s="65">
        <v>-5452.0672697230839</v>
      </c>
      <c r="AD194" s="42">
        <v>-14845.420803333323</v>
      </c>
      <c r="AE194" s="42">
        <v>-8591.6168231341926</v>
      </c>
      <c r="AF194" s="42">
        <v>5276</v>
      </c>
      <c r="AG194" s="42">
        <v>0</v>
      </c>
      <c r="AH194" s="44">
        <v>0</v>
      </c>
    </row>
    <row r="195" spans="1:34" s="4" customFormat="1">
      <c r="A195" s="46">
        <v>31155</v>
      </c>
      <c r="B195" s="55" t="s">
        <v>451</v>
      </c>
      <c r="C195" s="56">
        <v>0</v>
      </c>
      <c r="D195" s="56">
        <v>0</v>
      </c>
      <c r="E195" s="64">
        <v>0</v>
      </c>
      <c r="F195" s="42">
        <v>0</v>
      </c>
      <c r="G195" s="43">
        <v>0</v>
      </c>
      <c r="H195" s="65">
        <v>0</v>
      </c>
      <c r="I195" s="42">
        <v>0</v>
      </c>
      <c r="J195" s="42">
        <v>0</v>
      </c>
      <c r="K195" s="42">
        <v>0</v>
      </c>
      <c r="L195" s="44">
        <v>0</v>
      </c>
      <c r="M195" s="65">
        <v>0</v>
      </c>
      <c r="N195" s="42">
        <v>-4859.4166854653149</v>
      </c>
      <c r="O195" s="42">
        <v>-4859.4166854653149</v>
      </c>
      <c r="P195" s="42">
        <v>0</v>
      </c>
      <c r="Q195" s="44">
        <v>-4859.4166854653149</v>
      </c>
      <c r="R195" s="45">
        <v>0</v>
      </c>
      <c r="S195" s="65">
        <v>0</v>
      </c>
      <c r="T195" s="42">
        <v>0</v>
      </c>
      <c r="U195" s="42">
        <v>0</v>
      </c>
      <c r="V195" s="42">
        <v>0</v>
      </c>
      <c r="W195" s="44">
        <v>0</v>
      </c>
      <c r="X195" s="65">
        <v>0</v>
      </c>
      <c r="Y195" s="42">
        <v>0</v>
      </c>
      <c r="Z195" s="42">
        <v>0</v>
      </c>
      <c r="AA195" s="42">
        <v>0</v>
      </c>
      <c r="AB195" s="43">
        <v>0</v>
      </c>
      <c r="AC195" s="65">
        <v>0</v>
      </c>
      <c r="AD195" s="42">
        <v>0</v>
      </c>
      <c r="AE195" s="42">
        <v>0</v>
      </c>
      <c r="AF195" s="42">
        <v>0</v>
      </c>
      <c r="AG195" s="42">
        <v>0</v>
      </c>
      <c r="AH195" s="44">
        <v>0</v>
      </c>
    </row>
    <row r="196" spans="1:34" s="4" customFormat="1">
      <c r="A196" s="46">
        <v>31165</v>
      </c>
      <c r="B196" s="55" t="s">
        <v>239</v>
      </c>
      <c r="C196" s="56">
        <v>8.2219999999999995E-5</v>
      </c>
      <c r="D196" s="56">
        <v>1.0289999999999999E-4</v>
      </c>
      <c r="E196" s="64">
        <v>11059.211159383365</v>
      </c>
      <c r="F196" s="42">
        <v>3338</v>
      </c>
      <c r="G196" s="43">
        <v>14397.211159383365</v>
      </c>
      <c r="H196" s="65">
        <v>181880</v>
      </c>
      <c r="I196" s="42">
        <v>217742</v>
      </c>
      <c r="J196" s="42">
        <v>148877</v>
      </c>
      <c r="K196" s="42">
        <v>149535</v>
      </c>
      <c r="L196" s="44">
        <v>216615</v>
      </c>
      <c r="M196" s="65">
        <v>10277</v>
      </c>
      <c r="N196" s="42">
        <v>10533.251603611954</v>
      </c>
      <c r="O196" s="42">
        <v>20810.251603611956</v>
      </c>
      <c r="P196" s="42">
        <v>0</v>
      </c>
      <c r="Q196" s="44">
        <v>20810.251603611956</v>
      </c>
      <c r="R196" s="45">
        <v>3631</v>
      </c>
      <c r="S196" s="65">
        <v>4431</v>
      </c>
      <c r="T196" s="42">
        <v>10223</v>
      </c>
      <c r="U196" s="42">
        <v>13665</v>
      </c>
      <c r="V196" s="42">
        <v>29541.450034367823</v>
      </c>
      <c r="W196" s="44">
        <v>57860.450034367823</v>
      </c>
      <c r="X196" s="65">
        <v>14568</v>
      </c>
      <c r="Y196" s="42">
        <v>12067</v>
      </c>
      <c r="Z196" s="42">
        <v>9954</v>
      </c>
      <c r="AA196" s="42">
        <v>40018.000463493816</v>
      </c>
      <c r="AB196" s="43">
        <v>76607.000463493809</v>
      </c>
      <c r="AC196" s="65">
        <v>1517.3508019332285</v>
      </c>
      <c r="AD196" s="42">
        <v>-13925.593546661046</v>
      </c>
      <c r="AE196" s="42">
        <v>-9277.3076843981726</v>
      </c>
      <c r="AF196" s="42">
        <v>2939.0000000000036</v>
      </c>
      <c r="AG196" s="42">
        <v>0</v>
      </c>
      <c r="AH196" s="44">
        <v>0</v>
      </c>
    </row>
    <row r="197" spans="1:34" s="4" customFormat="1">
      <c r="A197" s="46">
        <v>31170</v>
      </c>
      <c r="B197" s="55" t="s">
        <v>240</v>
      </c>
      <c r="C197" s="56">
        <v>0</v>
      </c>
      <c r="D197" s="56">
        <v>0</v>
      </c>
      <c r="E197" s="64">
        <v>0</v>
      </c>
      <c r="F197" s="42">
        <v>0</v>
      </c>
      <c r="G197" s="43">
        <v>0</v>
      </c>
      <c r="H197" s="65">
        <v>0</v>
      </c>
      <c r="I197" s="42">
        <v>0</v>
      </c>
      <c r="J197" s="42">
        <v>0</v>
      </c>
      <c r="K197" s="42">
        <v>0</v>
      </c>
      <c r="L197" s="44">
        <v>0</v>
      </c>
      <c r="M197" s="65">
        <v>0</v>
      </c>
      <c r="N197" s="42">
        <v>-49123.222684798748</v>
      </c>
      <c r="O197" s="42">
        <v>-49123.222684798748</v>
      </c>
      <c r="P197" s="42">
        <v>0</v>
      </c>
      <c r="Q197" s="44">
        <v>-49123.222684798748</v>
      </c>
      <c r="R197" s="45">
        <v>0</v>
      </c>
      <c r="S197" s="65">
        <v>0</v>
      </c>
      <c r="T197" s="42">
        <v>0</v>
      </c>
      <c r="U197" s="42">
        <v>0</v>
      </c>
      <c r="V197" s="42">
        <v>0</v>
      </c>
      <c r="W197" s="44">
        <v>0</v>
      </c>
      <c r="X197" s="65">
        <v>0</v>
      </c>
      <c r="Y197" s="42">
        <v>0</v>
      </c>
      <c r="Z197" s="42">
        <v>0</v>
      </c>
      <c r="AA197" s="42">
        <v>34201.058611135159</v>
      </c>
      <c r="AB197" s="43">
        <v>34201.058611135159</v>
      </c>
      <c r="AC197" s="65">
        <v>-34201.058611135159</v>
      </c>
      <c r="AD197" s="42">
        <v>0</v>
      </c>
      <c r="AE197" s="42">
        <v>0</v>
      </c>
      <c r="AF197" s="42">
        <v>0</v>
      </c>
      <c r="AG197" s="42">
        <v>0</v>
      </c>
      <c r="AH197" s="44">
        <v>0</v>
      </c>
    </row>
    <row r="198" spans="1:34" s="4" customFormat="1">
      <c r="A198" s="46">
        <v>31180</v>
      </c>
      <c r="B198" s="55" t="s">
        <v>241</v>
      </c>
      <c r="C198" s="56">
        <v>1.9489E-4</v>
      </c>
      <c r="D198" s="56">
        <v>1.8841999999999999E-4</v>
      </c>
      <c r="E198" s="64">
        <v>26212.727064091283</v>
      </c>
      <c r="F198" s="42">
        <v>7913</v>
      </c>
      <c r="G198" s="43">
        <v>34125.727064091283</v>
      </c>
      <c r="H198" s="65">
        <v>431118</v>
      </c>
      <c r="I198" s="42">
        <v>516124</v>
      </c>
      <c r="J198" s="42">
        <v>352891</v>
      </c>
      <c r="K198" s="42">
        <v>354451</v>
      </c>
      <c r="L198" s="44">
        <v>513452</v>
      </c>
      <c r="M198" s="65">
        <v>24360</v>
      </c>
      <c r="N198" s="42">
        <v>57557.11599884514</v>
      </c>
      <c r="O198" s="42">
        <v>81917.11599884514</v>
      </c>
      <c r="P198" s="42">
        <v>0</v>
      </c>
      <c r="Q198" s="44">
        <v>81917.11599884514</v>
      </c>
      <c r="R198" s="45">
        <v>8606</v>
      </c>
      <c r="S198" s="65">
        <v>10504</v>
      </c>
      <c r="T198" s="42">
        <v>24233</v>
      </c>
      <c r="U198" s="42">
        <v>32390</v>
      </c>
      <c r="V198" s="42">
        <v>41635.538684431362</v>
      </c>
      <c r="W198" s="44">
        <v>108762.53868443136</v>
      </c>
      <c r="X198" s="65">
        <v>34531</v>
      </c>
      <c r="Y198" s="42">
        <v>28602</v>
      </c>
      <c r="Z198" s="42">
        <v>23594</v>
      </c>
      <c r="AA198" s="42">
        <v>0</v>
      </c>
      <c r="AB198" s="43">
        <v>86727</v>
      </c>
      <c r="AC198" s="65">
        <v>24861.994243322803</v>
      </c>
      <c r="AD198" s="42">
        <v>-4618.5724430681184</v>
      </c>
      <c r="AE198" s="42">
        <v>-5176.8831158233215</v>
      </c>
      <c r="AF198" s="42">
        <v>6969</v>
      </c>
      <c r="AG198" s="42">
        <v>0</v>
      </c>
      <c r="AH198" s="44">
        <v>0</v>
      </c>
    </row>
    <row r="199" spans="1:34" s="4" customFormat="1">
      <c r="A199" s="46">
        <v>31185</v>
      </c>
      <c r="B199" s="55" t="s">
        <v>242</v>
      </c>
      <c r="C199" s="56">
        <v>3.3333000000000001E-4</v>
      </c>
      <c r="D199" s="56">
        <v>3.6169000000000001E-4</v>
      </c>
      <c r="E199" s="64">
        <v>44832.31502402186</v>
      </c>
      <c r="F199" s="42">
        <v>13533</v>
      </c>
      <c r="G199" s="43">
        <v>58365.31502402186</v>
      </c>
      <c r="H199" s="65">
        <v>737363</v>
      </c>
      <c r="I199" s="42">
        <v>882752</v>
      </c>
      <c r="J199" s="42">
        <v>603566</v>
      </c>
      <c r="K199" s="42">
        <v>606235</v>
      </c>
      <c r="L199" s="44">
        <v>878183</v>
      </c>
      <c r="M199" s="65">
        <v>41664</v>
      </c>
      <c r="N199" s="42">
        <v>-5203.1709347423985</v>
      </c>
      <c r="O199" s="42">
        <v>36460.829065257603</v>
      </c>
      <c r="P199" s="42">
        <v>0</v>
      </c>
      <c r="Q199" s="44">
        <v>36460.829065257603</v>
      </c>
      <c r="R199" s="45">
        <v>14719</v>
      </c>
      <c r="S199" s="65">
        <v>17966</v>
      </c>
      <c r="T199" s="42">
        <v>41447</v>
      </c>
      <c r="U199" s="42">
        <v>55398</v>
      </c>
      <c r="V199" s="42">
        <v>60702.678523987852</v>
      </c>
      <c r="W199" s="44">
        <v>175513.67852398785</v>
      </c>
      <c r="X199" s="65">
        <v>59060</v>
      </c>
      <c r="Y199" s="42">
        <v>48919</v>
      </c>
      <c r="Z199" s="42">
        <v>40354</v>
      </c>
      <c r="AA199" s="42">
        <v>66706.660754253258</v>
      </c>
      <c r="AB199" s="43">
        <v>215039.66075425327</v>
      </c>
      <c r="AC199" s="65">
        <v>-2557.7940679100102</v>
      </c>
      <c r="AD199" s="42">
        <v>-28086.65284503877</v>
      </c>
      <c r="AE199" s="42">
        <v>-20800.535317316622</v>
      </c>
      <c r="AF199" s="42">
        <v>11918.999999999985</v>
      </c>
      <c r="AG199" s="42">
        <v>0</v>
      </c>
      <c r="AH199" s="44">
        <v>0</v>
      </c>
    </row>
    <row r="200" spans="1:34" s="4" customFormat="1">
      <c r="A200" s="46">
        <v>31190</v>
      </c>
      <c r="B200" s="55" t="s">
        <v>243</v>
      </c>
      <c r="C200" s="56">
        <v>4.7790000000000002E-5</v>
      </c>
      <c r="D200" s="56">
        <v>1.1971E-4</v>
      </c>
      <c r="E200" s="64">
        <v>6427.0672819301708</v>
      </c>
      <c r="F200" s="42">
        <v>1940</v>
      </c>
      <c r="G200" s="43">
        <v>8367.0672819301708</v>
      </c>
      <c r="H200" s="65">
        <v>105717</v>
      </c>
      <c r="I200" s="42">
        <v>126561</v>
      </c>
      <c r="J200" s="42">
        <v>86534</v>
      </c>
      <c r="K200" s="42">
        <v>86917</v>
      </c>
      <c r="L200" s="44">
        <v>125906</v>
      </c>
      <c r="M200" s="65">
        <v>5973</v>
      </c>
      <c r="N200" s="42">
        <v>-47184.341313141296</v>
      </c>
      <c r="O200" s="42">
        <v>-41211.341313141296</v>
      </c>
      <c r="P200" s="42">
        <v>0</v>
      </c>
      <c r="Q200" s="44">
        <v>-41211.341313141296</v>
      </c>
      <c r="R200" s="45">
        <v>2110</v>
      </c>
      <c r="S200" s="65">
        <v>2576</v>
      </c>
      <c r="T200" s="42">
        <v>5942</v>
      </c>
      <c r="U200" s="42">
        <v>7942</v>
      </c>
      <c r="V200" s="42">
        <v>9707.8892200482696</v>
      </c>
      <c r="W200" s="44">
        <v>26167.88922004827</v>
      </c>
      <c r="X200" s="65">
        <v>8467</v>
      </c>
      <c r="Y200" s="42">
        <v>7014</v>
      </c>
      <c r="Z200" s="42">
        <v>5786</v>
      </c>
      <c r="AA200" s="42">
        <v>122268.86770040666</v>
      </c>
      <c r="AB200" s="43">
        <v>143535.86770040664</v>
      </c>
      <c r="AC200" s="65">
        <v>-44844.708348678294</v>
      </c>
      <c r="AD200" s="42">
        <v>-50687.874595221263</v>
      </c>
      <c r="AE200" s="42">
        <v>-23542.395536458815</v>
      </c>
      <c r="AF200" s="42">
        <v>1707</v>
      </c>
      <c r="AG200" s="42">
        <v>0</v>
      </c>
      <c r="AH200" s="44">
        <v>0</v>
      </c>
    </row>
    <row r="201" spans="1:34" s="4" customFormat="1">
      <c r="A201" s="46">
        <v>31200</v>
      </c>
      <c r="B201" s="55" t="s">
        <v>244</v>
      </c>
      <c r="C201" s="56">
        <v>1.0811000000000001E-4</v>
      </c>
      <c r="D201" s="56">
        <v>1.1120000000000001E-4</v>
      </c>
      <c r="E201" s="64">
        <v>14541.179920340501</v>
      </c>
      <c r="F201" s="42">
        <v>4389</v>
      </c>
      <c r="G201" s="43">
        <v>18930.179920340503</v>
      </c>
      <c r="H201" s="65">
        <v>239151</v>
      </c>
      <c r="I201" s="42">
        <v>286306</v>
      </c>
      <c r="J201" s="42">
        <v>195757</v>
      </c>
      <c r="K201" s="42">
        <v>196622</v>
      </c>
      <c r="L201" s="44">
        <v>284824</v>
      </c>
      <c r="M201" s="65">
        <v>13513</v>
      </c>
      <c r="N201" s="42">
        <v>-5258.3824282977412</v>
      </c>
      <c r="O201" s="42">
        <v>8254.6175717022597</v>
      </c>
      <c r="P201" s="42">
        <v>0</v>
      </c>
      <c r="Q201" s="44">
        <v>8254.6175717022597</v>
      </c>
      <c r="R201" s="45">
        <v>4774</v>
      </c>
      <c r="S201" s="65">
        <v>5827</v>
      </c>
      <c r="T201" s="42">
        <v>13443</v>
      </c>
      <c r="U201" s="42">
        <v>17967</v>
      </c>
      <c r="V201" s="42">
        <v>10355.649521616722</v>
      </c>
      <c r="W201" s="44">
        <v>47592.649521616724</v>
      </c>
      <c r="X201" s="65">
        <v>19155</v>
      </c>
      <c r="Y201" s="42">
        <v>15866</v>
      </c>
      <c r="Z201" s="42">
        <v>13088</v>
      </c>
      <c r="AA201" s="42">
        <v>15116.921701247311</v>
      </c>
      <c r="AB201" s="43">
        <v>63225.921701247309</v>
      </c>
      <c r="AC201" s="65">
        <v>-8637.9938669519179</v>
      </c>
      <c r="AD201" s="42">
        <v>-5966.3387572428037</v>
      </c>
      <c r="AE201" s="42">
        <v>-4894.9395554358662</v>
      </c>
      <c r="AF201" s="42">
        <v>3866</v>
      </c>
      <c r="AG201" s="42">
        <v>0</v>
      </c>
      <c r="AH201" s="44">
        <v>0</v>
      </c>
    </row>
    <row r="202" spans="1:34" s="4" customFormat="1">
      <c r="A202" s="46">
        <v>31205</v>
      </c>
      <c r="B202" s="55" t="s">
        <v>245</v>
      </c>
      <c r="C202" s="56">
        <v>1.8470000000000001E-5</v>
      </c>
      <c r="D202" s="56">
        <v>1.827E-5</v>
      </c>
      <c r="E202" s="64">
        <v>2484.3329175167964</v>
      </c>
      <c r="F202" s="42">
        <v>750</v>
      </c>
      <c r="G202" s="43">
        <v>3234.3329175167964</v>
      </c>
      <c r="H202" s="65">
        <v>40858</v>
      </c>
      <c r="I202" s="42">
        <v>48914</v>
      </c>
      <c r="J202" s="42">
        <v>33444</v>
      </c>
      <c r="K202" s="42">
        <v>33592</v>
      </c>
      <c r="L202" s="44">
        <v>48661</v>
      </c>
      <c r="M202" s="65">
        <v>2309</v>
      </c>
      <c r="N202" s="42">
        <v>1401.7663701701078</v>
      </c>
      <c r="O202" s="42">
        <v>3710.7663701701076</v>
      </c>
      <c r="P202" s="42">
        <v>0</v>
      </c>
      <c r="Q202" s="44">
        <v>3710.7663701701076</v>
      </c>
      <c r="R202" s="45">
        <v>816</v>
      </c>
      <c r="S202" s="65">
        <v>995</v>
      </c>
      <c r="T202" s="42">
        <v>2297</v>
      </c>
      <c r="U202" s="42">
        <v>3070</v>
      </c>
      <c r="V202" s="42">
        <v>1599.8419413628731</v>
      </c>
      <c r="W202" s="44">
        <v>7961.8419413628726</v>
      </c>
      <c r="X202" s="65">
        <v>3273</v>
      </c>
      <c r="Y202" s="42">
        <v>2711</v>
      </c>
      <c r="Z202" s="42">
        <v>2236</v>
      </c>
      <c r="AA202" s="42">
        <v>0</v>
      </c>
      <c r="AB202" s="43">
        <v>8220</v>
      </c>
      <c r="AC202" s="65">
        <v>496.29407673301762</v>
      </c>
      <c r="AD202" s="42">
        <v>-798.45009642171215</v>
      </c>
      <c r="AE202" s="42">
        <v>-616.00203894843253</v>
      </c>
      <c r="AF202" s="42">
        <v>660</v>
      </c>
      <c r="AG202" s="42">
        <v>0</v>
      </c>
      <c r="AH202" s="44">
        <v>0</v>
      </c>
    </row>
    <row r="203" spans="1:34" s="4" customFormat="1">
      <c r="A203" s="46">
        <v>31215</v>
      </c>
      <c r="B203" s="55" t="s">
        <v>246</v>
      </c>
      <c r="C203" s="56">
        <v>4.9020000000000002E-5</v>
      </c>
      <c r="D203" s="56">
        <v>7.025E-5</v>
      </c>
      <c r="E203" s="64">
        <v>6592.6454764312912</v>
      </c>
      <c r="F203" s="42">
        <v>1990</v>
      </c>
      <c r="G203" s="43">
        <v>8582.6454764312912</v>
      </c>
      <c r="H203" s="65">
        <v>108438</v>
      </c>
      <c r="I203" s="42">
        <v>129819</v>
      </c>
      <c r="J203" s="42">
        <v>88761</v>
      </c>
      <c r="K203" s="42">
        <v>89154</v>
      </c>
      <c r="L203" s="44">
        <v>129147</v>
      </c>
      <c r="M203" s="65">
        <v>6127</v>
      </c>
      <c r="N203" s="42">
        <v>-30139.924022366256</v>
      </c>
      <c r="O203" s="42">
        <v>-24012.924022366256</v>
      </c>
      <c r="P203" s="42">
        <v>0</v>
      </c>
      <c r="Q203" s="44">
        <v>-24012.924022366256</v>
      </c>
      <c r="R203" s="45">
        <v>2165</v>
      </c>
      <c r="S203" s="65">
        <v>2642</v>
      </c>
      <c r="T203" s="42">
        <v>6095</v>
      </c>
      <c r="U203" s="42">
        <v>8147</v>
      </c>
      <c r="V203" s="42">
        <v>942.93307583040587</v>
      </c>
      <c r="W203" s="44">
        <v>17826.933075830406</v>
      </c>
      <c r="X203" s="65">
        <v>8685</v>
      </c>
      <c r="Y203" s="42">
        <v>7194</v>
      </c>
      <c r="Z203" s="42">
        <v>5934</v>
      </c>
      <c r="AA203" s="42">
        <v>52363.882789181866</v>
      </c>
      <c r="AB203" s="43">
        <v>74176.882789181866</v>
      </c>
      <c r="AC203" s="65">
        <v>-26468.861055779802</v>
      </c>
      <c r="AD203" s="42">
        <v>-23407.271469608691</v>
      </c>
      <c r="AE203" s="42">
        <v>-8227.8171879629735</v>
      </c>
      <c r="AF203" s="42">
        <v>1754.0000000000073</v>
      </c>
      <c r="AG203" s="42">
        <v>0</v>
      </c>
      <c r="AH203" s="44">
        <v>0</v>
      </c>
    </row>
    <row r="204" spans="1:34" s="4" customFormat="1">
      <c r="A204" s="46">
        <v>31225</v>
      </c>
      <c r="B204" s="55" t="s">
        <v>247</v>
      </c>
      <c r="C204" s="56">
        <v>4.9229000000000005E-4</v>
      </c>
      <c r="D204" s="56">
        <v>4.3414000000000001E-4</v>
      </c>
      <c r="E204" s="64">
        <v>66212.259928256244</v>
      </c>
      <c r="F204" s="42">
        <v>19987</v>
      </c>
      <c r="G204" s="43">
        <v>86199.259928256244</v>
      </c>
      <c r="H204" s="65">
        <v>1089000</v>
      </c>
      <c r="I204" s="42">
        <v>1303723</v>
      </c>
      <c r="J204" s="42">
        <v>891398</v>
      </c>
      <c r="K204" s="42">
        <v>895339</v>
      </c>
      <c r="L204" s="44">
        <v>1296975</v>
      </c>
      <c r="M204" s="65">
        <v>61533</v>
      </c>
      <c r="N204" s="42">
        <v>128523.21103252095</v>
      </c>
      <c r="O204" s="42">
        <v>190056.21103252095</v>
      </c>
      <c r="P204" s="42">
        <v>0</v>
      </c>
      <c r="Q204" s="44">
        <v>190056.21103252095</v>
      </c>
      <c r="R204" s="45">
        <v>21738</v>
      </c>
      <c r="S204" s="65">
        <v>26533</v>
      </c>
      <c r="T204" s="42">
        <v>61212</v>
      </c>
      <c r="U204" s="42">
        <v>81816</v>
      </c>
      <c r="V204" s="42">
        <v>184789.38770118917</v>
      </c>
      <c r="W204" s="44">
        <v>354350.38770118915</v>
      </c>
      <c r="X204" s="65">
        <v>87225</v>
      </c>
      <c r="Y204" s="42">
        <v>72248</v>
      </c>
      <c r="Z204" s="42">
        <v>59598</v>
      </c>
      <c r="AA204" s="42">
        <v>0</v>
      </c>
      <c r="AB204" s="43">
        <v>219071</v>
      </c>
      <c r="AC204" s="65">
        <v>89308.212176547138</v>
      </c>
      <c r="AD204" s="42">
        <v>28778.341282333116</v>
      </c>
      <c r="AE204" s="42">
        <v>-408.16575769105475</v>
      </c>
      <c r="AF204" s="42">
        <v>17600.999999999942</v>
      </c>
      <c r="AG204" s="42">
        <v>0</v>
      </c>
      <c r="AH204" s="44">
        <v>0</v>
      </c>
    </row>
    <row r="205" spans="1:34" s="4" customFormat="1">
      <c r="A205" s="46">
        <v>31245</v>
      </c>
      <c r="B205" s="55" t="s">
        <v>248</v>
      </c>
      <c r="C205" s="56">
        <v>5.1665000000000001E-4</v>
      </c>
      <c r="D205" s="56">
        <v>5.1646000000000005E-4</v>
      </c>
      <c r="E205" s="64">
        <v>69489.653730376071</v>
      </c>
      <c r="F205" s="42">
        <v>20976</v>
      </c>
      <c r="G205" s="43">
        <v>90465.653730376071</v>
      </c>
      <c r="H205" s="65">
        <v>1142887</v>
      </c>
      <c r="I205" s="42">
        <v>1368235</v>
      </c>
      <c r="J205" s="42">
        <v>935507</v>
      </c>
      <c r="K205" s="42">
        <v>939643</v>
      </c>
      <c r="L205" s="44">
        <v>1361154</v>
      </c>
      <c r="M205" s="65">
        <v>64578</v>
      </c>
      <c r="N205" s="42">
        <v>34391.803746609061</v>
      </c>
      <c r="O205" s="42">
        <v>98969.803746609061</v>
      </c>
      <c r="P205" s="42">
        <v>0</v>
      </c>
      <c r="Q205" s="44">
        <v>98969.803746609061</v>
      </c>
      <c r="R205" s="45">
        <v>22814</v>
      </c>
      <c r="S205" s="65">
        <v>27846</v>
      </c>
      <c r="T205" s="42">
        <v>64241</v>
      </c>
      <c r="U205" s="42">
        <v>85865</v>
      </c>
      <c r="V205" s="42">
        <v>37011.156955178696</v>
      </c>
      <c r="W205" s="44">
        <v>214963.15695517871</v>
      </c>
      <c r="X205" s="65">
        <v>91541</v>
      </c>
      <c r="Y205" s="42">
        <v>75823</v>
      </c>
      <c r="Z205" s="42">
        <v>62547</v>
      </c>
      <c r="AA205" s="42">
        <v>1950.5921552480982</v>
      </c>
      <c r="AB205" s="43">
        <v>231861.5921552481</v>
      </c>
      <c r="AC205" s="65">
        <v>10386.548528312098</v>
      </c>
      <c r="AD205" s="42">
        <v>-26895.237602025292</v>
      </c>
      <c r="AE205" s="42">
        <v>-18862.746126356215</v>
      </c>
      <c r="AF205" s="42">
        <v>18473</v>
      </c>
      <c r="AG205" s="42">
        <v>0</v>
      </c>
      <c r="AH205" s="44">
        <v>0</v>
      </c>
    </row>
    <row r="206" spans="1:34" s="4" customFormat="1">
      <c r="A206" s="46">
        <v>31250</v>
      </c>
      <c r="B206" s="55" t="s">
        <v>249</v>
      </c>
      <c r="C206" s="56">
        <v>2.1315100000000001E-3</v>
      </c>
      <c r="D206" s="56">
        <v>2.1177000000000001E-3</v>
      </c>
      <c r="E206" s="64">
        <v>286686.67243642651</v>
      </c>
      <c r="F206" s="42">
        <v>86541</v>
      </c>
      <c r="G206" s="43">
        <v>373227.67243642651</v>
      </c>
      <c r="H206" s="65">
        <v>4715135</v>
      </c>
      <c r="I206" s="42">
        <v>5644841</v>
      </c>
      <c r="J206" s="42">
        <v>3859562</v>
      </c>
      <c r="K206" s="42">
        <v>3876626</v>
      </c>
      <c r="L206" s="44">
        <v>5615624</v>
      </c>
      <c r="M206" s="65">
        <v>266424</v>
      </c>
      <c r="N206" s="42">
        <v>272359.3514239426</v>
      </c>
      <c r="O206" s="42">
        <v>538783.3514239426</v>
      </c>
      <c r="P206" s="42">
        <v>0</v>
      </c>
      <c r="Q206" s="44">
        <v>538783.3514239426</v>
      </c>
      <c r="R206" s="45">
        <v>94123</v>
      </c>
      <c r="S206" s="65">
        <v>114883</v>
      </c>
      <c r="T206" s="42">
        <v>265037</v>
      </c>
      <c r="U206" s="42">
        <v>354247</v>
      </c>
      <c r="V206" s="42">
        <v>388862.34261945792</v>
      </c>
      <c r="W206" s="44">
        <v>1123029.342619458</v>
      </c>
      <c r="X206" s="65">
        <v>377664</v>
      </c>
      <c r="Y206" s="42">
        <v>312820</v>
      </c>
      <c r="Z206" s="42">
        <v>258045</v>
      </c>
      <c r="AA206" s="42">
        <v>18065.06761392</v>
      </c>
      <c r="AB206" s="43">
        <v>966594.06761391996</v>
      </c>
      <c r="AC206" s="65">
        <v>180691.28192233617</v>
      </c>
      <c r="AD206" s="42">
        <v>-26594.773531987361</v>
      </c>
      <c r="AE206" s="42">
        <v>-73872.233384810927</v>
      </c>
      <c r="AF206" s="42">
        <v>76211.000000000116</v>
      </c>
      <c r="AG206" s="42">
        <v>0</v>
      </c>
      <c r="AH206" s="44">
        <v>0</v>
      </c>
    </row>
    <row r="207" spans="1:34" s="4" customFormat="1">
      <c r="A207" s="46">
        <v>31260</v>
      </c>
      <c r="B207" s="55" t="s">
        <v>250</v>
      </c>
      <c r="C207" s="56">
        <v>5.9960000000000002E-5</v>
      </c>
      <c r="D207" s="56">
        <v>5.7970000000000002E-5</v>
      </c>
      <c r="E207" s="64">
        <v>8063.9158447732689</v>
      </c>
      <c r="F207" s="42">
        <v>2434</v>
      </c>
      <c r="G207" s="43">
        <v>10497.91584477327</v>
      </c>
      <c r="H207" s="65">
        <v>132638</v>
      </c>
      <c r="I207" s="42">
        <v>158791</v>
      </c>
      <c r="J207" s="42">
        <v>108571</v>
      </c>
      <c r="K207" s="42">
        <v>109051</v>
      </c>
      <c r="L207" s="44">
        <v>157969</v>
      </c>
      <c r="M207" s="65">
        <v>7495</v>
      </c>
      <c r="N207" s="42">
        <v>8725.660749773313</v>
      </c>
      <c r="O207" s="42">
        <v>16220.660749773313</v>
      </c>
      <c r="P207" s="42">
        <v>0</v>
      </c>
      <c r="Q207" s="44">
        <v>16220.660749773313</v>
      </c>
      <c r="R207" s="45">
        <v>2648</v>
      </c>
      <c r="S207" s="65">
        <v>3232</v>
      </c>
      <c r="T207" s="42">
        <v>7456</v>
      </c>
      <c r="U207" s="42">
        <v>9965</v>
      </c>
      <c r="V207" s="42">
        <v>33417.295529294162</v>
      </c>
      <c r="W207" s="44">
        <v>54070.295529294162</v>
      </c>
      <c r="X207" s="65">
        <v>10624</v>
      </c>
      <c r="Y207" s="42">
        <v>8800</v>
      </c>
      <c r="Z207" s="42">
        <v>7259</v>
      </c>
      <c r="AA207" s="42">
        <v>8981.7177651892671</v>
      </c>
      <c r="AB207" s="43">
        <v>35664.717765189271</v>
      </c>
      <c r="AC207" s="65">
        <v>10383.493297896523</v>
      </c>
      <c r="AD207" s="42">
        <v>7471.7417698724894</v>
      </c>
      <c r="AE207" s="42">
        <v>-1592.6573036641169</v>
      </c>
      <c r="AF207" s="42">
        <v>2142.9999999999964</v>
      </c>
      <c r="AG207" s="42">
        <v>0</v>
      </c>
      <c r="AH207" s="44">
        <v>0</v>
      </c>
    </row>
    <row r="208" spans="1:34" s="4" customFormat="1">
      <c r="A208" s="46">
        <v>31263</v>
      </c>
      <c r="B208" s="55" t="s">
        <v>251</v>
      </c>
      <c r="C208" s="56">
        <v>7.0970000000000007E-5</v>
      </c>
      <c r="D208" s="56">
        <v>6.9170000000000004E-5</v>
      </c>
      <c r="E208" s="64">
        <v>9545.3773502715667</v>
      </c>
      <c r="F208" s="42">
        <v>2881</v>
      </c>
      <c r="G208" s="43">
        <v>12426.377350271567</v>
      </c>
      <c r="H208" s="65">
        <v>156993</v>
      </c>
      <c r="I208" s="42">
        <v>187949</v>
      </c>
      <c r="J208" s="42">
        <v>128507</v>
      </c>
      <c r="K208" s="42">
        <v>129075</v>
      </c>
      <c r="L208" s="44">
        <v>186976</v>
      </c>
      <c r="M208" s="65">
        <v>8871</v>
      </c>
      <c r="N208" s="42">
        <v>5664.1220107017771</v>
      </c>
      <c r="O208" s="42">
        <v>14535.122010701776</v>
      </c>
      <c r="P208" s="42">
        <v>0</v>
      </c>
      <c r="Q208" s="44">
        <v>14535.122010701776</v>
      </c>
      <c r="R208" s="45">
        <v>3134</v>
      </c>
      <c r="S208" s="65">
        <v>3825</v>
      </c>
      <c r="T208" s="42">
        <v>8825</v>
      </c>
      <c r="U208" s="42">
        <v>11795</v>
      </c>
      <c r="V208" s="42">
        <v>9876.0491498591982</v>
      </c>
      <c r="W208" s="44">
        <v>34321.049149859202</v>
      </c>
      <c r="X208" s="65">
        <v>12575</v>
      </c>
      <c r="Y208" s="42">
        <v>10416</v>
      </c>
      <c r="Z208" s="42">
        <v>8592</v>
      </c>
      <c r="AA208" s="42">
        <v>0</v>
      </c>
      <c r="AB208" s="43">
        <v>31583</v>
      </c>
      <c r="AC208" s="65">
        <v>4360.6691530876051</v>
      </c>
      <c r="AD208" s="42">
        <v>-2105.7457126520949</v>
      </c>
      <c r="AE208" s="42">
        <v>-2053.8742905763106</v>
      </c>
      <c r="AF208" s="42">
        <v>2537.0000000000023</v>
      </c>
      <c r="AG208" s="42">
        <v>0</v>
      </c>
      <c r="AH208" s="44">
        <v>0</v>
      </c>
    </row>
    <row r="209" spans="1:34" s="4" customFormat="1">
      <c r="A209" s="46">
        <v>31268</v>
      </c>
      <c r="B209" s="55" t="s">
        <v>252</v>
      </c>
      <c r="C209" s="56">
        <v>2.4970999999999999E-4</v>
      </c>
      <c r="D209" s="56">
        <v>2.4761E-4</v>
      </c>
      <c r="E209" s="64">
        <v>33585.61450368019</v>
      </c>
      <c r="F209" s="42">
        <v>10138</v>
      </c>
      <c r="G209" s="43">
        <v>43723.61450368019</v>
      </c>
      <c r="H209" s="65">
        <v>552386</v>
      </c>
      <c r="I209" s="42">
        <v>661303</v>
      </c>
      <c r="J209" s="42">
        <v>452154</v>
      </c>
      <c r="K209" s="42">
        <v>454153</v>
      </c>
      <c r="L209" s="44">
        <v>657880</v>
      </c>
      <c r="M209" s="65">
        <v>31212</v>
      </c>
      <c r="N209" s="42">
        <v>33454.191979334195</v>
      </c>
      <c r="O209" s="42">
        <v>64666.191979334195</v>
      </c>
      <c r="P209" s="42">
        <v>0</v>
      </c>
      <c r="Q209" s="44">
        <v>64666.191979334195</v>
      </c>
      <c r="R209" s="45">
        <v>11027</v>
      </c>
      <c r="S209" s="65">
        <v>13459</v>
      </c>
      <c r="T209" s="42">
        <v>31050</v>
      </c>
      <c r="U209" s="42">
        <v>41501</v>
      </c>
      <c r="V209" s="42">
        <v>27218.719322860095</v>
      </c>
      <c r="W209" s="44">
        <v>113228.7193228601</v>
      </c>
      <c r="X209" s="65">
        <v>44244</v>
      </c>
      <c r="Y209" s="42">
        <v>36647</v>
      </c>
      <c r="Z209" s="42">
        <v>30230</v>
      </c>
      <c r="AA209" s="42">
        <v>0</v>
      </c>
      <c r="AB209" s="43">
        <v>111121</v>
      </c>
      <c r="AC209" s="65">
        <v>13050.559760902215</v>
      </c>
      <c r="AD209" s="42">
        <v>-11364.233368602958</v>
      </c>
      <c r="AE209" s="42">
        <v>-8508.6070694391619</v>
      </c>
      <c r="AF209" s="42">
        <v>8930</v>
      </c>
      <c r="AG209" s="42">
        <v>0</v>
      </c>
      <c r="AH209" s="44">
        <v>0</v>
      </c>
    </row>
    <row r="210" spans="1:34" s="4" customFormat="1">
      <c r="A210" s="46">
        <v>31270</v>
      </c>
      <c r="B210" s="55" t="s">
        <v>253</v>
      </c>
      <c r="C210" s="56">
        <v>7.8834E-4</v>
      </c>
      <c r="D210" s="56">
        <v>7.9153000000000003E-4</v>
      </c>
      <c r="E210" s="64">
        <v>106030.59789218561</v>
      </c>
      <c r="F210" s="42">
        <v>32007</v>
      </c>
      <c r="G210" s="43">
        <v>138037.59789218561</v>
      </c>
      <c r="H210" s="65">
        <v>1743895</v>
      </c>
      <c r="I210" s="42">
        <v>2087747</v>
      </c>
      <c r="J210" s="42">
        <v>1427461</v>
      </c>
      <c r="K210" s="42">
        <v>1433772</v>
      </c>
      <c r="L210" s="44">
        <v>2076941</v>
      </c>
      <c r="M210" s="65">
        <v>98537</v>
      </c>
      <c r="N210" s="42">
        <v>123929.33154816157</v>
      </c>
      <c r="O210" s="42">
        <v>222466.33154816157</v>
      </c>
      <c r="P210" s="42">
        <v>0</v>
      </c>
      <c r="Q210" s="44">
        <v>222466.33154816157</v>
      </c>
      <c r="R210" s="45">
        <v>34811</v>
      </c>
      <c r="S210" s="65">
        <v>42490</v>
      </c>
      <c r="T210" s="42">
        <v>98024</v>
      </c>
      <c r="U210" s="42">
        <v>131018</v>
      </c>
      <c r="V210" s="42">
        <v>100283.2248719527</v>
      </c>
      <c r="W210" s="44">
        <v>371815.22487195267</v>
      </c>
      <c r="X210" s="65">
        <v>139679</v>
      </c>
      <c r="Y210" s="42">
        <v>115697</v>
      </c>
      <c r="Z210" s="42">
        <v>95438</v>
      </c>
      <c r="AA210" s="42">
        <v>8824.5079396739766</v>
      </c>
      <c r="AB210" s="43">
        <v>359638.50793967396</v>
      </c>
      <c r="AC210" s="65">
        <v>44240.51146009512</v>
      </c>
      <c r="AD210" s="42">
        <v>-30414.489817383386</v>
      </c>
      <c r="AE210" s="42">
        <v>-29836.304710433011</v>
      </c>
      <c r="AF210" s="42">
        <v>28186.999999999985</v>
      </c>
      <c r="AG210" s="42">
        <v>0</v>
      </c>
      <c r="AH210" s="44">
        <v>0</v>
      </c>
    </row>
    <row r="211" spans="1:34" s="4" customFormat="1">
      <c r="A211" s="46">
        <v>31275</v>
      </c>
      <c r="B211" s="55" t="s">
        <v>254</v>
      </c>
      <c r="C211" s="56">
        <v>1.1624E-4</v>
      </c>
      <c r="D211" s="56">
        <v>9.9649999999999996E-5</v>
      </c>
      <c r="E211" s="64">
        <v>15634.803782476798</v>
      </c>
      <c r="F211" s="42">
        <v>4719</v>
      </c>
      <c r="G211" s="43">
        <v>20353.803782476796</v>
      </c>
      <c r="H211" s="65">
        <v>257136</v>
      </c>
      <c r="I211" s="42">
        <v>307836</v>
      </c>
      <c r="J211" s="42">
        <v>210478</v>
      </c>
      <c r="K211" s="42">
        <v>211408</v>
      </c>
      <c r="L211" s="44">
        <v>306243</v>
      </c>
      <c r="M211" s="65">
        <v>14529</v>
      </c>
      <c r="N211" s="42">
        <v>22248.889962448673</v>
      </c>
      <c r="O211" s="42">
        <v>36777.889962448673</v>
      </c>
      <c r="P211" s="42">
        <v>0</v>
      </c>
      <c r="Q211" s="44">
        <v>36777.889962448673</v>
      </c>
      <c r="R211" s="45">
        <v>5133</v>
      </c>
      <c r="S211" s="65">
        <v>6265</v>
      </c>
      <c r="T211" s="42">
        <v>14454</v>
      </c>
      <c r="U211" s="42">
        <v>19319</v>
      </c>
      <c r="V211" s="42">
        <v>41478.47829774821</v>
      </c>
      <c r="W211" s="44">
        <v>81516.47829774821</v>
      </c>
      <c r="X211" s="65">
        <v>20596</v>
      </c>
      <c r="Y211" s="42">
        <v>17059</v>
      </c>
      <c r="Z211" s="42">
        <v>14072</v>
      </c>
      <c r="AA211" s="42">
        <v>0</v>
      </c>
      <c r="AB211" s="43">
        <v>51727</v>
      </c>
      <c r="AC211" s="65">
        <v>19914.143446397582</v>
      </c>
      <c r="AD211" s="42">
        <v>4948.4908348131357</v>
      </c>
      <c r="AE211" s="42">
        <v>769.84401653749683</v>
      </c>
      <c r="AF211" s="42">
        <v>4156.9999999999964</v>
      </c>
      <c r="AG211" s="42">
        <v>0</v>
      </c>
      <c r="AH211" s="44">
        <v>0</v>
      </c>
    </row>
    <row r="212" spans="1:34" s="4" customFormat="1">
      <c r="A212" s="46">
        <v>31284</v>
      </c>
      <c r="B212" s="55" t="s">
        <v>452</v>
      </c>
      <c r="C212" s="56">
        <v>0</v>
      </c>
      <c r="D212" s="56">
        <v>0</v>
      </c>
      <c r="E212" s="64">
        <v>0</v>
      </c>
      <c r="F212" s="42">
        <v>0</v>
      </c>
      <c r="G212" s="43">
        <v>0</v>
      </c>
      <c r="H212" s="65">
        <v>0</v>
      </c>
      <c r="I212" s="42">
        <v>0</v>
      </c>
      <c r="J212" s="42">
        <v>0</v>
      </c>
      <c r="K212" s="42">
        <v>0</v>
      </c>
      <c r="L212" s="44">
        <v>0</v>
      </c>
      <c r="M212" s="65">
        <v>0</v>
      </c>
      <c r="N212" s="42">
        <v>-32361.597645508435</v>
      </c>
      <c r="O212" s="42">
        <v>-32361.597645508435</v>
      </c>
      <c r="P212" s="42">
        <v>0</v>
      </c>
      <c r="Q212" s="44">
        <v>-32361.597645508435</v>
      </c>
      <c r="R212" s="45">
        <v>0</v>
      </c>
      <c r="S212" s="65">
        <v>0</v>
      </c>
      <c r="T212" s="42">
        <v>0</v>
      </c>
      <c r="U212" s="42">
        <v>0</v>
      </c>
      <c r="V212" s="42">
        <v>0</v>
      </c>
      <c r="W212" s="44">
        <v>0</v>
      </c>
      <c r="X212" s="65">
        <v>0</v>
      </c>
      <c r="Y212" s="42">
        <v>0</v>
      </c>
      <c r="Z212" s="42">
        <v>0</v>
      </c>
      <c r="AA212" s="42">
        <v>0</v>
      </c>
      <c r="AB212" s="43">
        <v>0</v>
      </c>
      <c r="AC212" s="65">
        <v>0</v>
      </c>
      <c r="AD212" s="42">
        <v>0</v>
      </c>
      <c r="AE212" s="42">
        <v>0</v>
      </c>
      <c r="AF212" s="42">
        <v>0</v>
      </c>
      <c r="AG212" s="42">
        <v>0</v>
      </c>
      <c r="AH212" s="44">
        <v>0</v>
      </c>
    </row>
    <row r="213" spans="1:34" s="4" customFormat="1">
      <c r="A213" s="46">
        <v>31290</v>
      </c>
      <c r="B213" s="55" t="s">
        <v>255</v>
      </c>
      <c r="C213" s="56">
        <v>3.4148000000000002E-4</v>
      </c>
      <c r="D213" s="56">
        <v>3.9021999999999999E-4</v>
      </c>
      <c r="E213" s="64">
        <v>45928.306670447237</v>
      </c>
      <c r="F213" s="42">
        <v>13864</v>
      </c>
      <c r="G213" s="43">
        <v>59792.306670447237</v>
      </c>
      <c r="H213" s="65">
        <v>755391</v>
      </c>
      <c r="I213" s="42">
        <v>904335</v>
      </c>
      <c r="J213" s="42">
        <v>618324</v>
      </c>
      <c r="K213" s="42">
        <v>621057</v>
      </c>
      <c r="L213" s="44">
        <v>899655</v>
      </c>
      <c r="M213" s="65">
        <v>42683</v>
      </c>
      <c r="N213" s="42">
        <v>-23335.634159772017</v>
      </c>
      <c r="O213" s="42">
        <v>19347.365840227983</v>
      </c>
      <c r="P213" s="42">
        <v>0</v>
      </c>
      <c r="Q213" s="44">
        <v>19347.365840227983</v>
      </c>
      <c r="R213" s="45">
        <v>15079</v>
      </c>
      <c r="S213" s="65">
        <v>18405</v>
      </c>
      <c r="T213" s="42">
        <v>42460</v>
      </c>
      <c r="U213" s="42">
        <v>56752</v>
      </c>
      <c r="V213" s="42">
        <v>33526.972377847545</v>
      </c>
      <c r="W213" s="44">
        <v>151143.97237784753</v>
      </c>
      <c r="X213" s="65">
        <v>60504</v>
      </c>
      <c r="Y213" s="42">
        <v>50115</v>
      </c>
      <c r="Z213" s="42">
        <v>41340</v>
      </c>
      <c r="AA213" s="42">
        <v>83399.896755074355</v>
      </c>
      <c r="AB213" s="43">
        <v>235358.89675507435</v>
      </c>
      <c r="AC213" s="65">
        <v>-22461.993841528521</v>
      </c>
      <c r="AD213" s="42">
        <v>-46688.604891340612</v>
      </c>
      <c r="AE213" s="42">
        <v>-27274.325644357668</v>
      </c>
      <c r="AF213" s="42">
        <v>12210</v>
      </c>
      <c r="AG213" s="42">
        <v>0</v>
      </c>
      <c r="AH213" s="44">
        <v>0</v>
      </c>
    </row>
    <row r="214" spans="1:34" s="4" customFormat="1">
      <c r="A214" s="46">
        <v>31345</v>
      </c>
      <c r="B214" s="55" t="s">
        <v>256</v>
      </c>
      <c r="C214" s="56">
        <v>1.0217000000000001E-4</v>
      </c>
      <c r="D214" s="56">
        <v>1.0509E-4</v>
      </c>
      <c r="E214" s="64">
        <v>13741.614575014783</v>
      </c>
      <c r="F214" s="42">
        <v>4148</v>
      </c>
      <c r="G214" s="43">
        <v>17889.614575014784</v>
      </c>
      <c r="H214" s="65">
        <v>226011</v>
      </c>
      <c r="I214" s="42">
        <v>270575</v>
      </c>
      <c r="J214" s="42">
        <v>185001</v>
      </c>
      <c r="K214" s="42">
        <v>185819</v>
      </c>
      <c r="L214" s="44">
        <v>269175</v>
      </c>
      <c r="M214" s="65">
        <v>12771</v>
      </c>
      <c r="N214" s="42">
        <v>-7859.0000088280767</v>
      </c>
      <c r="O214" s="42">
        <v>4911.9999911719233</v>
      </c>
      <c r="P214" s="42">
        <v>0</v>
      </c>
      <c r="Q214" s="44">
        <v>4911.9999911719233</v>
      </c>
      <c r="R214" s="45">
        <v>4512</v>
      </c>
      <c r="S214" s="65">
        <v>5507</v>
      </c>
      <c r="T214" s="42">
        <v>12704</v>
      </c>
      <c r="U214" s="42">
        <v>16980</v>
      </c>
      <c r="V214" s="42">
        <v>7848.5231975487513</v>
      </c>
      <c r="W214" s="44">
        <v>43039.523197548755</v>
      </c>
      <c r="X214" s="65">
        <v>18103</v>
      </c>
      <c r="Y214" s="42">
        <v>14994</v>
      </c>
      <c r="Z214" s="42">
        <v>12369</v>
      </c>
      <c r="AA214" s="42">
        <v>15000.06026442791</v>
      </c>
      <c r="AB214" s="43">
        <v>60466.060264427913</v>
      </c>
      <c r="AC214" s="65">
        <v>-9434.3216632575004</v>
      </c>
      <c r="AD214" s="42">
        <v>-7018.4334289283179</v>
      </c>
      <c r="AE214" s="42">
        <v>-4626.7819746933392</v>
      </c>
      <c r="AF214" s="42">
        <v>3653</v>
      </c>
      <c r="AG214" s="42">
        <v>0</v>
      </c>
      <c r="AH214" s="44">
        <v>0</v>
      </c>
    </row>
    <row r="215" spans="1:34" s="4" customFormat="1">
      <c r="A215" s="46">
        <v>31354</v>
      </c>
      <c r="B215" s="55" t="s">
        <v>257</v>
      </c>
      <c r="C215" s="56">
        <v>2.3816000000000001E-4</v>
      </c>
      <c r="D215" s="56">
        <v>2.6113999999999998E-4</v>
      </c>
      <c r="E215" s="64">
        <v>32032.643930232196</v>
      </c>
      <c r="F215" s="42">
        <v>9669</v>
      </c>
      <c r="G215" s="43">
        <v>41701.643930232196</v>
      </c>
      <c r="H215" s="65">
        <v>526836</v>
      </c>
      <c r="I215" s="42">
        <v>630715</v>
      </c>
      <c r="J215" s="42">
        <v>431240</v>
      </c>
      <c r="K215" s="42">
        <v>433147</v>
      </c>
      <c r="L215" s="44">
        <v>627451</v>
      </c>
      <c r="M215" s="65">
        <v>29768</v>
      </c>
      <c r="N215" s="42">
        <v>32731.534136401871</v>
      </c>
      <c r="O215" s="42">
        <v>62499.534136401868</v>
      </c>
      <c r="P215" s="42">
        <v>0</v>
      </c>
      <c r="Q215" s="44">
        <v>62499.534136401868</v>
      </c>
      <c r="R215" s="45">
        <v>10517</v>
      </c>
      <c r="S215" s="65">
        <v>12836</v>
      </c>
      <c r="T215" s="42">
        <v>29613</v>
      </c>
      <c r="U215" s="42">
        <v>39581</v>
      </c>
      <c r="V215" s="42">
        <v>42599.10460074764</v>
      </c>
      <c r="W215" s="44">
        <v>124629.10460074764</v>
      </c>
      <c r="X215" s="65">
        <v>42197</v>
      </c>
      <c r="Y215" s="42">
        <v>34952</v>
      </c>
      <c r="Z215" s="42">
        <v>28832</v>
      </c>
      <c r="AA215" s="42">
        <v>54337.411196207948</v>
      </c>
      <c r="AB215" s="43">
        <v>160318.41119620795</v>
      </c>
      <c r="AC215" s="65">
        <v>8747.0121182246294</v>
      </c>
      <c r="AD215" s="42">
        <v>-37267.452486105809</v>
      </c>
      <c r="AE215" s="42">
        <v>-15684.866227579128</v>
      </c>
      <c r="AF215" s="42">
        <v>8516</v>
      </c>
      <c r="AG215" s="42">
        <v>0</v>
      </c>
      <c r="AH215" s="44">
        <v>0</v>
      </c>
    </row>
    <row r="216" spans="1:34" s="4" customFormat="1">
      <c r="A216" s="46">
        <v>31370</v>
      </c>
      <c r="B216" s="55" t="s">
        <v>258</v>
      </c>
      <c r="C216" s="56">
        <v>6.5107999999999995E-4</v>
      </c>
      <c r="D216" s="56">
        <v>6.6098999999999997E-4</v>
      </c>
      <c r="E216" s="64">
        <v>87569.853666033465</v>
      </c>
      <c r="F216" s="42">
        <v>26434</v>
      </c>
      <c r="G216" s="43">
        <v>114003.85366603346</v>
      </c>
      <c r="H216" s="65">
        <v>1440261</v>
      </c>
      <c r="I216" s="42">
        <v>1724244</v>
      </c>
      <c r="J216" s="42">
        <v>1178922</v>
      </c>
      <c r="K216" s="42">
        <v>1184134</v>
      </c>
      <c r="L216" s="44">
        <v>1715320</v>
      </c>
      <c r="M216" s="65">
        <v>81380</v>
      </c>
      <c r="N216" s="42">
        <v>10583.043265820834</v>
      </c>
      <c r="O216" s="42">
        <v>91963.04326582083</v>
      </c>
      <c r="P216" s="42">
        <v>0</v>
      </c>
      <c r="Q216" s="44">
        <v>91963.04326582083</v>
      </c>
      <c r="R216" s="45">
        <v>28750</v>
      </c>
      <c r="S216" s="65">
        <v>35092</v>
      </c>
      <c r="T216" s="42">
        <v>80957</v>
      </c>
      <c r="U216" s="42">
        <v>108206</v>
      </c>
      <c r="V216" s="42">
        <v>46035.557050839634</v>
      </c>
      <c r="W216" s="44">
        <v>270290.55705083965</v>
      </c>
      <c r="X216" s="65">
        <v>115359</v>
      </c>
      <c r="Y216" s="42">
        <v>95552</v>
      </c>
      <c r="Z216" s="42">
        <v>78821</v>
      </c>
      <c r="AA216" s="42">
        <v>22205.388329386271</v>
      </c>
      <c r="AB216" s="43">
        <v>311937.38832938625</v>
      </c>
      <c r="AC216" s="65">
        <v>-2398.5841120671648</v>
      </c>
      <c r="AD216" s="42">
        <v>-35682.536385974206</v>
      </c>
      <c r="AE216" s="42">
        <v>-26845.710780505258</v>
      </c>
      <c r="AF216" s="42">
        <v>23280</v>
      </c>
      <c r="AG216" s="42">
        <v>0</v>
      </c>
      <c r="AH216" s="44">
        <v>0</v>
      </c>
    </row>
    <row r="217" spans="1:34" s="4" customFormat="1">
      <c r="A217" s="46">
        <v>31395</v>
      </c>
      <c r="B217" s="55" t="s">
        <v>453</v>
      </c>
      <c r="C217" s="56">
        <v>0</v>
      </c>
      <c r="D217" s="56">
        <v>0</v>
      </c>
      <c r="E217" s="64">
        <v>0</v>
      </c>
      <c r="F217" s="42">
        <v>0</v>
      </c>
      <c r="G217" s="43">
        <v>0</v>
      </c>
      <c r="H217" s="65">
        <v>0</v>
      </c>
      <c r="I217" s="42">
        <v>0</v>
      </c>
      <c r="J217" s="42">
        <v>0</v>
      </c>
      <c r="K217" s="42">
        <v>0</v>
      </c>
      <c r="L217" s="44">
        <v>0</v>
      </c>
      <c r="M217" s="65">
        <v>0</v>
      </c>
      <c r="N217" s="42">
        <v>-82229.839588267001</v>
      </c>
      <c r="O217" s="42">
        <v>-82229.839588267001</v>
      </c>
      <c r="P217" s="42">
        <v>0</v>
      </c>
      <c r="Q217" s="44">
        <v>-82229.839588267001</v>
      </c>
      <c r="R217" s="45">
        <v>0</v>
      </c>
      <c r="S217" s="65">
        <v>0</v>
      </c>
      <c r="T217" s="42">
        <v>0</v>
      </c>
      <c r="U217" s="42">
        <v>0</v>
      </c>
      <c r="V217" s="42">
        <v>0</v>
      </c>
      <c r="W217" s="44">
        <v>0</v>
      </c>
      <c r="X217" s="65">
        <v>0</v>
      </c>
      <c r="Y217" s="42">
        <v>0</v>
      </c>
      <c r="Z217" s="42">
        <v>0</v>
      </c>
      <c r="AA217" s="42">
        <v>0</v>
      </c>
      <c r="AB217" s="43">
        <v>0</v>
      </c>
      <c r="AC217" s="65">
        <v>0</v>
      </c>
      <c r="AD217" s="42">
        <v>0</v>
      </c>
      <c r="AE217" s="42">
        <v>0</v>
      </c>
      <c r="AF217" s="42">
        <v>0</v>
      </c>
      <c r="AG217" s="42">
        <v>0</v>
      </c>
      <c r="AH217" s="44">
        <v>0</v>
      </c>
    </row>
    <row r="218" spans="1:34" s="4" customFormat="1">
      <c r="A218" s="46">
        <v>31400</v>
      </c>
      <c r="B218" s="55" t="s">
        <v>259</v>
      </c>
      <c r="C218" s="56">
        <v>0</v>
      </c>
      <c r="D218" s="56">
        <v>0</v>
      </c>
      <c r="E218" s="64">
        <v>0</v>
      </c>
      <c r="F218" s="42">
        <v>0</v>
      </c>
      <c r="G218" s="43">
        <v>0</v>
      </c>
      <c r="H218" s="65">
        <v>0</v>
      </c>
      <c r="I218" s="42">
        <v>0</v>
      </c>
      <c r="J218" s="42">
        <v>0</v>
      </c>
      <c r="K218" s="42">
        <v>0</v>
      </c>
      <c r="L218" s="44">
        <v>0</v>
      </c>
      <c r="M218" s="65">
        <v>0</v>
      </c>
      <c r="N218" s="42">
        <v>-29551.928504180825</v>
      </c>
      <c r="O218" s="42">
        <v>-29551.928504180825</v>
      </c>
      <c r="P218" s="42">
        <v>0</v>
      </c>
      <c r="Q218" s="44">
        <v>-29551.928504180825</v>
      </c>
      <c r="R218" s="45">
        <v>0</v>
      </c>
      <c r="S218" s="65">
        <v>0</v>
      </c>
      <c r="T218" s="42">
        <v>0</v>
      </c>
      <c r="U218" s="42">
        <v>0</v>
      </c>
      <c r="V218" s="42">
        <v>0</v>
      </c>
      <c r="W218" s="44">
        <v>0</v>
      </c>
      <c r="X218" s="65">
        <v>0</v>
      </c>
      <c r="Y218" s="42">
        <v>0</v>
      </c>
      <c r="Z218" s="42">
        <v>0</v>
      </c>
      <c r="AA218" s="42">
        <v>24024.68828382744</v>
      </c>
      <c r="AB218" s="43">
        <v>24024.68828382744</v>
      </c>
      <c r="AC218" s="65">
        <v>-24024.68828382744</v>
      </c>
      <c r="AD218" s="42">
        <v>0</v>
      </c>
      <c r="AE218" s="42">
        <v>0</v>
      </c>
      <c r="AF218" s="42">
        <v>0</v>
      </c>
      <c r="AG218" s="42">
        <v>0</v>
      </c>
      <c r="AH218" s="44">
        <v>0</v>
      </c>
    </row>
    <row r="219" spans="1:34" s="4" customFormat="1">
      <c r="A219" s="46">
        <v>31415</v>
      </c>
      <c r="B219" s="55" t="s">
        <v>260</v>
      </c>
      <c r="C219" s="56">
        <v>1.51811E-3</v>
      </c>
      <c r="D219" s="56">
        <v>1.66029E-3</v>
      </c>
      <c r="E219" s="64">
        <v>204184.99930055626</v>
      </c>
      <c r="F219" s="42">
        <v>61636</v>
      </c>
      <c r="G219" s="43">
        <v>265820.99930055626</v>
      </c>
      <c r="H219" s="65">
        <v>3358227</v>
      </c>
      <c r="I219" s="42">
        <v>4020384</v>
      </c>
      <c r="J219" s="42">
        <v>2748868</v>
      </c>
      <c r="K219" s="42">
        <v>2761021</v>
      </c>
      <c r="L219" s="44">
        <v>3999576</v>
      </c>
      <c r="M219" s="65">
        <v>189753</v>
      </c>
      <c r="N219" s="42">
        <v>-195734.61582673795</v>
      </c>
      <c r="O219" s="42">
        <v>-5981.6158267379506</v>
      </c>
      <c r="P219" s="42">
        <v>0</v>
      </c>
      <c r="Q219" s="44">
        <v>-5981.6158267379506</v>
      </c>
      <c r="R219" s="45">
        <v>67036</v>
      </c>
      <c r="S219" s="65">
        <v>81823</v>
      </c>
      <c r="T219" s="42">
        <v>188765</v>
      </c>
      <c r="U219" s="42">
        <v>252303</v>
      </c>
      <c r="V219" s="42">
        <v>28913.514121981683</v>
      </c>
      <c r="W219" s="44">
        <v>551804.51412198169</v>
      </c>
      <c r="X219" s="65">
        <v>268981</v>
      </c>
      <c r="Y219" s="42">
        <v>222797</v>
      </c>
      <c r="Z219" s="42">
        <v>183786</v>
      </c>
      <c r="AA219" s="42">
        <v>310114.89275188145</v>
      </c>
      <c r="AB219" s="43">
        <v>985678.89275188139</v>
      </c>
      <c r="AC219" s="65">
        <v>-197312.60034412349</v>
      </c>
      <c r="AD219" s="42">
        <v>-192166.13166484729</v>
      </c>
      <c r="AE219" s="42">
        <v>-98675.646620928965</v>
      </c>
      <c r="AF219" s="42">
        <v>54280</v>
      </c>
      <c r="AG219" s="42">
        <v>0</v>
      </c>
      <c r="AH219" s="44">
        <v>0</v>
      </c>
    </row>
    <row r="220" spans="1:34" s="4" customFormat="1">
      <c r="A220" s="46">
        <v>31765</v>
      </c>
      <c r="B220" s="55" t="s">
        <v>261</v>
      </c>
      <c r="C220" s="56">
        <v>9.2840000000000002E-4</v>
      </c>
      <c r="D220" s="56">
        <v>9.3961999999999995E-4</v>
      </c>
      <c r="E220" s="64">
        <v>124869.16862454345</v>
      </c>
      <c r="F220" s="42">
        <v>37694</v>
      </c>
      <c r="G220" s="43">
        <v>162563.16862454347</v>
      </c>
      <c r="H220" s="65">
        <v>2053723</v>
      </c>
      <c r="I220" s="42">
        <v>2458665</v>
      </c>
      <c r="J220" s="42">
        <v>1681070</v>
      </c>
      <c r="K220" s="42">
        <v>1688502</v>
      </c>
      <c r="L220" s="44">
        <v>2445940</v>
      </c>
      <c r="M220" s="65">
        <v>116044</v>
      </c>
      <c r="N220" s="42">
        <v>-31459.839864501893</v>
      </c>
      <c r="O220" s="42">
        <v>84584.16013549811</v>
      </c>
      <c r="P220" s="42">
        <v>0</v>
      </c>
      <c r="Q220" s="44">
        <v>84584.16013549811</v>
      </c>
      <c r="R220" s="45">
        <v>40996</v>
      </c>
      <c r="S220" s="65">
        <v>50039</v>
      </c>
      <c r="T220" s="42">
        <v>115439</v>
      </c>
      <c r="U220" s="42">
        <v>154296</v>
      </c>
      <c r="V220" s="42">
        <v>31260.281382665547</v>
      </c>
      <c r="W220" s="44">
        <v>351034.28138266556</v>
      </c>
      <c r="X220" s="65">
        <v>164495</v>
      </c>
      <c r="Y220" s="42">
        <v>136252</v>
      </c>
      <c r="Z220" s="42">
        <v>112394</v>
      </c>
      <c r="AA220" s="42">
        <v>88168.839522788388</v>
      </c>
      <c r="AB220" s="43">
        <v>501309.83952278842</v>
      </c>
      <c r="AC220" s="65">
        <v>-64776.361681825379</v>
      </c>
      <c r="AD220" s="42">
        <v>-81295.894273957238</v>
      </c>
      <c r="AE220" s="42">
        <v>-37398.302184340231</v>
      </c>
      <c r="AF220" s="42">
        <v>33195</v>
      </c>
      <c r="AG220" s="42">
        <v>0</v>
      </c>
      <c r="AH220" s="44">
        <v>0</v>
      </c>
    </row>
    <row r="221" spans="1:34" s="4" customFormat="1">
      <c r="A221" s="46">
        <v>35605</v>
      </c>
      <c r="B221" s="55" t="s">
        <v>262</v>
      </c>
      <c r="C221" s="56">
        <v>2.5482999999999999E-3</v>
      </c>
      <c r="D221" s="56">
        <v>2.50139E-3</v>
      </c>
      <c r="E221" s="64">
        <v>342745.16570647742</v>
      </c>
      <c r="F221" s="42">
        <v>103463</v>
      </c>
      <c r="G221" s="43">
        <v>446208.16570647742</v>
      </c>
      <c r="H221" s="65">
        <v>5637121</v>
      </c>
      <c r="I221" s="42">
        <v>6748618</v>
      </c>
      <c r="J221" s="42">
        <v>4614251</v>
      </c>
      <c r="K221" s="42">
        <v>4634651</v>
      </c>
      <c r="L221" s="44">
        <v>6713689</v>
      </c>
      <c r="M221" s="65">
        <v>318520</v>
      </c>
      <c r="N221" s="42">
        <v>240286.99325837658</v>
      </c>
      <c r="O221" s="42">
        <v>558806.99325837661</v>
      </c>
      <c r="P221" s="42">
        <v>0</v>
      </c>
      <c r="Q221" s="44">
        <v>558806.99325837661</v>
      </c>
      <c r="R221" s="45">
        <v>112527</v>
      </c>
      <c r="S221" s="65">
        <v>137347</v>
      </c>
      <c r="T221" s="42">
        <v>316861</v>
      </c>
      <c r="U221" s="42">
        <v>423516</v>
      </c>
      <c r="V221" s="42">
        <v>352967.43393419508</v>
      </c>
      <c r="W221" s="44">
        <v>1230691.433934195</v>
      </c>
      <c r="X221" s="65">
        <v>451511</v>
      </c>
      <c r="Y221" s="42">
        <v>373988</v>
      </c>
      <c r="Z221" s="42">
        <v>308503</v>
      </c>
      <c r="AA221" s="42">
        <v>15438.209684168372</v>
      </c>
      <c r="AB221" s="43">
        <v>1149440.2096841685</v>
      </c>
      <c r="AC221" s="65">
        <v>125288.61662859051</v>
      </c>
      <c r="AD221" s="42">
        <v>-56045.601329609926</v>
      </c>
      <c r="AE221" s="42">
        <v>-79105.791048953863</v>
      </c>
      <c r="AF221" s="42">
        <v>91113.999999999796</v>
      </c>
      <c r="AG221" s="42">
        <v>0</v>
      </c>
      <c r="AH221" s="44">
        <v>0</v>
      </c>
    </row>
    <row r="222" spans="1:34" s="4" customFormat="1">
      <c r="A222" s="46">
        <v>35607</v>
      </c>
      <c r="B222" s="55" t="s">
        <v>263</v>
      </c>
      <c r="C222" s="56">
        <v>1.41552E-3</v>
      </c>
      <c r="D222" s="56">
        <v>1.3975000000000001E-3</v>
      </c>
      <c r="E222" s="64">
        <v>190386.44347118173</v>
      </c>
      <c r="F222" s="42">
        <v>57471</v>
      </c>
      <c r="G222" s="43">
        <v>247857.44347118173</v>
      </c>
      <c r="H222" s="65">
        <v>3131286</v>
      </c>
      <c r="I222" s="42">
        <v>3748697</v>
      </c>
      <c r="J222" s="42">
        <v>2563106</v>
      </c>
      <c r="K222" s="42">
        <v>2574438</v>
      </c>
      <c r="L222" s="44">
        <v>3729295</v>
      </c>
      <c r="M222" s="65">
        <v>176930</v>
      </c>
      <c r="N222" s="42">
        <v>-79022.200200374384</v>
      </c>
      <c r="O222" s="42">
        <v>97907.799799625616</v>
      </c>
      <c r="P222" s="42">
        <v>0</v>
      </c>
      <c r="Q222" s="44">
        <v>97907.799799625616</v>
      </c>
      <c r="R222" s="45">
        <v>62506</v>
      </c>
      <c r="S222" s="65">
        <v>76293</v>
      </c>
      <c r="T222" s="42">
        <v>176009</v>
      </c>
      <c r="U222" s="42">
        <v>235253</v>
      </c>
      <c r="V222" s="42">
        <v>83674.593825598189</v>
      </c>
      <c r="W222" s="44">
        <v>571229.59382559825</v>
      </c>
      <c r="X222" s="65">
        <v>250804</v>
      </c>
      <c r="Y222" s="42">
        <v>207741</v>
      </c>
      <c r="Z222" s="42">
        <v>171366</v>
      </c>
      <c r="AA222" s="42">
        <v>43378.636225016584</v>
      </c>
      <c r="AB222" s="43">
        <v>673289.63622501655</v>
      </c>
      <c r="AC222" s="65">
        <v>-42133.173951257981</v>
      </c>
      <c r="AD222" s="42">
        <v>-64162.542382851527</v>
      </c>
      <c r="AE222" s="42">
        <v>-46377.32606530888</v>
      </c>
      <c r="AF222" s="42">
        <v>50613.000000000087</v>
      </c>
      <c r="AG222" s="42">
        <v>0</v>
      </c>
      <c r="AH222" s="44">
        <v>0</v>
      </c>
    </row>
    <row r="223" spans="1:34" s="4" customFormat="1">
      <c r="A223" s="46">
        <v>35609</v>
      </c>
      <c r="B223" s="55" t="s">
        <v>264</v>
      </c>
      <c r="C223" s="56">
        <v>8.7980999999999997E-4</v>
      </c>
      <c r="D223" s="56">
        <v>1.0607500000000001E-3</v>
      </c>
      <c r="E223" s="64">
        <v>118333.44440247193</v>
      </c>
      <c r="F223" s="42">
        <v>35721</v>
      </c>
      <c r="G223" s="43">
        <v>154054.44440247194</v>
      </c>
      <c r="H223" s="65">
        <v>1946237</v>
      </c>
      <c r="I223" s="42">
        <v>2329985</v>
      </c>
      <c r="J223" s="42">
        <v>1593087</v>
      </c>
      <c r="K223" s="42">
        <v>1600130</v>
      </c>
      <c r="L223" s="44">
        <v>2317926</v>
      </c>
      <c r="M223" s="65">
        <v>109970</v>
      </c>
      <c r="N223" s="42">
        <v>-272652.65703249199</v>
      </c>
      <c r="O223" s="42">
        <v>-162682.65703249199</v>
      </c>
      <c r="P223" s="42">
        <v>0</v>
      </c>
      <c r="Q223" s="44">
        <v>-162682.65703249199</v>
      </c>
      <c r="R223" s="45">
        <v>38850</v>
      </c>
      <c r="S223" s="65">
        <v>47420</v>
      </c>
      <c r="T223" s="42">
        <v>109398</v>
      </c>
      <c r="U223" s="42">
        <v>146220</v>
      </c>
      <c r="V223" s="42">
        <v>27149.396389238718</v>
      </c>
      <c r="W223" s="44">
        <v>330187.39638923871</v>
      </c>
      <c r="X223" s="65">
        <v>155886</v>
      </c>
      <c r="Y223" s="42">
        <v>129121</v>
      </c>
      <c r="Z223" s="42">
        <v>106512</v>
      </c>
      <c r="AA223" s="42">
        <v>349175.52849329007</v>
      </c>
      <c r="AB223" s="43">
        <v>740694.52849329007</v>
      </c>
      <c r="AC223" s="65">
        <v>-177823.11089030694</v>
      </c>
      <c r="AD223" s="42">
        <v>-177095.44986955557</v>
      </c>
      <c r="AE223" s="42">
        <v>-87045.571344188822</v>
      </c>
      <c r="AF223" s="42">
        <v>31457</v>
      </c>
      <c r="AG223" s="42">
        <v>0</v>
      </c>
      <c r="AH223" s="44">
        <v>0</v>
      </c>
    </row>
    <row r="224" spans="1:34" s="4" customFormat="1">
      <c r="A224" s="46">
        <v>35615</v>
      </c>
      <c r="B224" s="55" t="s">
        <v>265</v>
      </c>
      <c r="C224" s="56">
        <v>7.5949999999999998E-4</v>
      </c>
      <c r="D224" s="56">
        <v>7.4806999999999998E-4</v>
      </c>
      <c r="E224" s="64">
        <v>102152.62813499925</v>
      </c>
      <c r="F224" s="42">
        <v>30836</v>
      </c>
      <c r="G224" s="43">
        <v>132988.62813499925</v>
      </c>
      <c r="H224" s="65">
        <v>1680098</v>
      </c>
      <c r="I224" s="42">
        <v>2011371</v>
      </c>
      <c r="J224" s="42">
        <v>1375240</v>
      </c>
      <c r="K224" s="42">
        <v>1381320</v>
      </c>
      <c r="L224" s="44">
        <v>2000960</v>
      </c>
      <c r="M224" s="65">
        <v>94932</v>
      </c>
      <c r="N224" s="42">
        <v>12077.222826071691</v>
      </c>
      <c r="O224" s="42">
        <v>107009.22282607169</v>
      </c>
      <c r="P224" s="42">
        <v>0</v>
      </c>
      <c r="Q224" s="44">
        <v>107009.22282607169</v>
      </c>
      <c r="R224" s="45">
        <v>33538</v>
      </c>
      <c r="S224" s="65">
        <v>40935</v>
      </c>
      <c r="T224" s="42">
        <v>94438</v>
      </c>
      <c r="U224" s="42">
        <v>126225</v>
      </c>
      <c r="V224" s="42">
        <v>24065.525485951017</v>
      </c>
      <c r="W224" s="44">
        <v>285663.52548595099</v>
      </c>
      <c r="X224" s="65">
        <v>134569</v>
      </c>
      <c r="Y224" s="42">
        <v>111464</v>
      </c>
      <c r="Z224" s="42">
        <v>91947</v>
      </c>
      <c r="AA224" s="42">
        <v>32976.401944691497</v>
      </c>
      <c r="AB224" s="43">
        <v>370956.40194469149</v>
      </c>
      <c r="AC224" s="65">
        <v>-32381.092252753526</v>
      </c>
      <c r="AD224" s="42">
        <v>-55716.438438935227</v>
      </c>
      <c r="AE224" s="42">
        <v>-24350.345767051727</v>
      </c>
      <c r="AF224" s="42">
        <v>27154.999999999971</v>
      </c>
      <c r="AG224" s="42">
        <v>0</v>
      </c>
      <c r="AH224" s="44">
        <v>0</v>
      </c>
    </row>
    <row r="225" spans="1:34" s="4" customFormat="1">
      <c r="A225" s="46">
        <v>35616</v>
      </c>
      <c r="B225" s="55" t="s">
        <v>266</v>
      </c>
      <c r="C225" s="56">
        <v>1.02979E-3</v>
      </c>
      <c r="D225" s="56">
        <v>1.0804199999999999E-3</v>
      </c>
      <c r="E225" s="64">
        <v>138507.03182799503</v>
      </c>
      <c r="F225" s="42">
        <v>41810</v>
      </c>
      <c r="G225" s="43">
        <v>180317.03182799503</v>
      </c>
      <c r="H225" s="65">
        <v>2278009</v>
      </c>
      <c r="I225" s="42">
        <v>2727175</v>
      </c>
      <c r="J225" s="42">
        <v>1864658</v>
      </c>
      <c r="K225" s="42">
        <v>1872902</v>
      </c>
      <c r="L225" s="44">
        <v>2713060</v>
      </c>
      <c r="M225" s="65">
        <v>128717</v>
      </c>
      <c r="N225" s="42">
        <v>-71125.853163684485</v>
      </c>
      <c r="O225" s="42">
        <v>57591.146836315515</v>
      </c>
      <c r="P225" s="42">
        <v>0</v>
      </c>
      <c r="Q225" s="44">
        <v>57591.146836315515</v>
      </c>
      <c r="R225" s="45">
        <v>45473</v>
      </c>
      <c r="S225" s="65">
        <v>55503</v>
      </c>
      <c r="T225" s="42">
        <v>128046</v>
      </c>
      <c r="U225" s="42">
        <v>171146</v>
      </c>
      <c r="V225" s="42">
        <v>5027.0288165083321</v>
      </c>
      <c r="W225" s="44">
        <v>359722.0288165083</v>
      </c>
      <c r="X225" s="65">
        <v>182459</v>
      </c>
      <c r="Y225" s="42">
        <v>151132</v>
      </c>
      <c r="Z225" s="42">
        <v>124669</v>
      </c>
      <c r="AA225" s="42">
        <v>139043.28249575035</v>
      </c>
      <c r="AB225" s="43">
        <v>597303.28249575035</v>
      </c>
      <c r="AC225" s="65">
        <v>-100097.39063638481</v>
      </c>
      <c r="AD225" s="42">
        <v>-121249.70389446695</v>
      </c>
      <c r="AE225" s="42">
        <v>-53053.159148390245</v>
      </c>
      <c r="AF225" s="42">
        <v>36818.999999999942</v>
      </c>
      <c r="AG225" s="42">
        <v>0</v>
      </c>
      <c r="AH225" s="44">
        <v>0</v>
      </c>
    </row>
    <row r="226" spans="1:34" s="4" customFormat="1">
      <c r="A226" s="46">
        <v>35617</v>
      </c>
      <c r="B226" s="55" t="s">
        <v>267</v>
      </c>
      <c r="C226" s="56">
        <v>1.2451300000000001E-3</v>
      </c>
      <c r="D226" s="56">
        <v>1.36878E-3</v>
      </c>
      <c r="E226" s="64">
        <v>167469.5046992338</v>
      </c>
      <c r="F226" s="42">
        <v>50553</v>
      </c>
      <c r="G226" s="43">
        <v>218022.5046992338</v>
      </c>
      <c r="H226" s="65">
        <v>2754365</v>
      </c>
      <c r="I226" s="42">
        <v>3297456</v>
      </c>
      <c r="J226" s="42">
        <v>2254578</v>
      </c>
      <c r="K226" s="42">
        <v>2264546</v>
      </c>
      <c r="L226" s="44">
        <v>3280389</v>
      </c>
      <c r="M226" s="65">
        <v>155633</v>
      </c>
      <c r="N226" s="42">
        <v>-152874.62036444445</v>
      </c>
      <c r="O226" s="42">
        <v>2758.3796355555533</v>
      </c>
      <c r="P226" s="42">
        <v>0</v>
      </c>
      <c r="Q226" s="44">
        <v>2758.3796355555533</v>
      </c>
      <c r="R226" s="45">
        <v>54982</v>
      </c>
      <c r="S226" s="65">
        <v>67110</v>
      </c>
      <c r="T226" s="42">
        <v>154822</v>
      </c>
      <c r="U226" s="42">
        <v>206935</v>
      </c>
      <c r="V226" s="42">
        <v>20983.821752515854</v>
      </c>
      <c r="W226" s="44">
        <v>449850.82175251585</v>
      </c>
      <c r="X226" s="65">
        <v>220614</v>
      </c>
      <c r="Y226" s="42">
        <v>182735</v>
      </c>
      <c r="Z226" s="42">
        <v>150738</v>
      </c>
      <c r="AA226" s="42">
        <v>282288.51099960133</v>
      </c>
      <c r="AB226" s="43">
        <v>836375.51099960133</v>
      </c>
      <c r="AC226" s="65">
        <v>-153389.75752142683</v>
      </c>
      <c r="AD226" s="42">
        <v>-194590.36637114614</v>
      </c>
      <c r="AE226" s="42">
        <v>-83064.565354512481</v>
      </c>
      <c r="AF226" s="42">
        <v>44520</v>
      </c>
      <c r="AG226" s="42">
        <v>0</v>
      </c>
      <c r="AH226" s="44">
        <v>0</v>
      </c>
    </row>
    <row r="227" spans="1:34" s="4" customFormat="1">
      <c r="A227" s="46">
        <v>35618</v>
      </c>
      <c r="B227" s="55" t="s">
        <v>268</v>
      </c>
      <c r="C227" s="56">
        <v>1.6105E-3</v>
      </c>
      <c r="D227" s="56">
        <v>1.7240000000000001E-3</v>
      </c>
      <c r="E227" s="64">
        <v>216611.83945671842</v>
      </c>
      <c r="F227" s="42">
        <v>65387</v>
      </c>
      <c r="G227" s="43">
        <v>281998.83945671842</v>
      </c>
      <c r="H227" s="65">
        <v>3562604</v>
      </c>
      <c r="I227" s="42">
        <v>4265059</v>
      </c>
      <c r="J227" s="42">
        <v>2916160</v>
      </c>
      <c r="K227" s="42">
        <v>2929053</v>
      </c>
      <c r="L227" s="44">
        <v>4242984</v>
      </c>
      <c r="M227" s="65">
        <v>201301</v>
      </c>
      <c r="N227" s="42">
        <v>157960.24048434917</v>
      </c>
      <c r="O227" s="42">
        <v>359261.2404843492</v>
      </c>
      <c r="P227" s="42">
        <v>0</v>
      </c>
      <c r="Q227" s="44">
        <v>359261.2404843492</v>
      </c>
      <c r="R227" s="45">
        <v>71116</v>
      </c>
      <c r="S227" s="65">
        <v>86802</v>
      </c>
      <c r="T227" s="42">
        <v>200253</v>
      </c>
      <c r="U227" s="42">
        <v>267658</v>
      </c>
      <c r="V227" s="42">
        <v>433665.51964957861</v>
      </c>
      <c r="W227" s="44">
        <v>988378.51964957861</v>
      </c>
      <c r="X227" s="65">
        <v>285350</v>
      </c>
      <c r="Y227" s="42">
        <v>236356</v>
      </c>
      <c r="Z227" s="42">
        <v>194971</v>
      </c>
      <c r="AA227" s="42">
        <v>197792.5283456941</v>
      </c>
      <c r="AB227" s="43">
        <v>914469.52834569407</v>
      </c>
      <c r="AC227" s="65">
        <v>177026.31637450759</v>
      </c>
      <c r="AD227" s="42">
        <v>-67332.819959104469</v>
      </c>
      <c r="AE227" s="42">
        <v>-93368.505111518607</v>
      </c>
      <c r="AF227" s="42">
        <v>57584</v>
      </c>
      <c r="AG227" s="42">
        <v>0</v>
      </c>
      <c r="AH227" s="44">
        <v>0</v>
      </c>
    </row>
    <row r="228" spans="1:34" s="4" customFormat="1">
      <c r="A228" s="46">
        <v>35619</v>
      </c>
      <c r="B228" s="55" t="s">
        <v>269</v>
      </c>
      <c r="C228" s="56">
        <v>5.1380999999999996E-4</v>
      </c>
      <c r="D228" s="56">
        <v>5.8235000000000003E-4</v>
      </c>
      <c r="E228" s="64">
        <v>69106.661655592237</v>
      </c>
      <c r="F228" s="42">
        <v>20861</v>
      </c>
      <c r="G228" s="43">
        <v>89967.661655592237</v>
      </c>
      <c r="H228" s="65">
        <v>1136604</v>
      </c>
      <c r="I228" s="42">
        <v>1360714</v>
      </c>
      <c r="J228" s="42">
        <v>930365</v>
      </c>
      <c r="K228" s="42">
        <v>934478</v>
      </c>
      <c r="L228" s="44">
        <v>1353671</v>
      </c>
      <c r="M228" s="65">
        <v>64223</v>
      </c>
      <c r="N228" s="42">
        <v>-12846.134707070485</v>
      </c>
      <c r="O228" s="42">
        <v>51376.865292929513</v>
      </c>
      <c r="P228" s="42">
        <v>0</v>
      </c>
      <c r="Q228" s="44">
        <v>51376.865292929513</v>
      </c>
      <c r="R228" s="45">
        <v>22689</v>
      </c>
      <c r="S228" s="65">
        <v>27693</v>
      </c>
      <c r="T228" s="42">
        <v>63888</v>
      </c>
      <c r="U228" s="42">
        <v>85393</v>
      </c>
      <c r="V228" s="42">
        <v>84324.029659573847</v>
      </c>
      <c r="W228" s="44">
        <v>261298.02965957386</v>
      </c>
      <c r="X228" s="65">
        <v>91037</v>
      </c>
      <c r="Y228" s="42">
        <v>75407</v>
      </c>
      <c r="Z228" s="42">
        <v>62203</v>
      </c>
      <c r="AA228" s="42">
        <v>133098.9023825842</v>
      </c>
      <c r="AB228" s="43">
        <v>361745.90238258417</v>
      </c>
      <c r="AC228" s="65">
        <v>-16889.763549219537</v>
      </c>
      <c r="AD228" s="42">
        <v>-62344.71348489412</v>
      </c>
      <c r="AE228" s="42">
        <v>-39584.395688896715</v>
      </c>
      <c r="AF228" s="42">
        <v>18371</v>
      </c>
      <c r="AG228" s="42">
        <v>0</v>
      </c>
      <c r="AH228" s="44">
        <v>0</v>
      </c>
    </row>
    <row r="229" spans="1:34" s="4" customFormat="1">
      <c r="A229" s="46">
        <v>35625</v>
      </c>
      <c r="B229" s="55" t="s">
        <v>270</v>
      </c>
      <c r="C229" s="56">
        <v>0.1241820399999999</v>
      </c>
      <c r="D229" s="56">
        <v>0.12935814999999998</v>
      </c>
      <c r="E229" s="64">
        <v>16702424.425690483</v>
      </c>
      <c r="F229" s="42">
        <v>5041879</v>
      </c>
      <c r="G229" s="43">
        <v>21744303.425690483</v>
      </c>
      <c r="H229" s="65">
        <v>274704377</v>
      </c>
      <c r="I229" s="42">
        <v>328869116</v>
      </c>
      <c r="J229" s="42">
        <v>224858548</v>
      </c>
      <c r="K229" s="42">
        <v>225852693</v>
      </c>
      <c r="L229" s="44">
        <v>327166986</v>
      </c>
      <c r="M229" s="65">
        <v>15521893</v>
      </c>
      <c r="N229" s="42">
        <v>6299887.5335665066</v>
      </c>
      <c r="O229" s="42">
        <v>21821780.533566505</v>
      </c>
      <c r="P229" s="42">
        <v>0</v>
      </c>
      <c r="Q229" s="44">
        <v>21821780.533566505</v>
      </c>
      <c r="R229" s="45">
        <v>5483587</v>
      </c>
      <c r="S229" s="65">
        <v>6693119</v>
      </c>
      <c r="T229" s="42">
        <v>15441086</v>
      </c>
      <c r="U229" s="42">
        <v>20638479</v>
      </c>
      <c r="V229" s="42">
        <v>10332694.48946714</v>
      </c>
      <c r="W229" s="44">
        <v>53105378.489467144</v>
      </c>
      <c r="X229" s="65">
        <v>22002720</v>
      </c>
      <c r="Y229" s="42">
        <v>18224922</v>
      </c>
      <c r="Z229" s="42">
        <v>15033750</v>
      </c>
      <c r="AA229" s="42">
        <v>9243137.9129129238</v>
      </c>
      <c r="AB229" s="43">
        <v>64504529.91291292</v>
      </c>
      <c r="AC229" s="65">
        <v>-776140.80737638613</v>
      </c>
      <c r="AD229" s="42">
        <v>-8947152.2547244448</v>
      </c>
      <c r="AE229" s="42">
        <v>-6116009.3613449531</v>
      </c>
      <c r="AF229" s="42">
        <v>4440151.0000000075</v>
      </c>
      <c r="AG229" s="42">
        <v>0</v>
      </c>
      <c r="AH229" s="44">
        <v>0</v>
      </c>
    </row>
    <row r="230" spans="1:34" s="4" customFormat="1">
      <c r="A230" s="46">
        <v>35628</v>
      </c>
      <c r="B230" s="55" t="s">
        <v>271</v>
      </c>
      <c r="C230" s="56">
        <v>5.1418999999999998E-4</v>
      </c>
      <c r="D230" s="56">
        <v>4.3660999999999998E-4</v>
      </c>
      <c r="E230" s="64">
        <v>69158.347341373839</v>
      </c>
      <c r="F230" s="42">
        <v>20876</v>
      </c>
      <c r="G230" s="43">
        <v>90034.347341373839</v>
      </c>
      <c r="H230" s="65">
        <v>1137445</v>
      </c>
      <c r="I230" s="42">
        <v>1361720</v>
      </c>
      <c r="J230" s="42">
        <v>931053</v>
      </c>
      <c r="K230" s="42">
        <v>935169</v>
      </c>
      <c r="L230" s="44">
        <v>1354672</v>
      </c>
      <c r="M230" s="65">
        <v>64270</v>
      </c>
      <c r="N230" s="42">
        <v>99327.347939414234</v>
      </c>
      <c r="O230" s="42">
        <v>163597.34793941423</v>
      </c>
      <c r="P230" s="42">
        <v>0</v>
      </c>
      <c r="Q230" s="44">
        <v>163597.34793941423</v>
      </c>
      <c r="R230" s="45">
        <v>22705</v>
      </c>
      <c r="S230" s="65">
        <v>27714</v>
      </c>
      <c r="T230" s="42">
        <v>63936</v>
      </c>
      <c r="U230" s="42">
        <v>85456</v>
      </c>
      <c r="V230" s="42">
        <v>149836.24168188125</v>
      </c>
      <c r="W230" s="44">
        <v>326942.24168188125</v>
      </c>
      <c r="X230" s="65">
        <v>91105</v>
      </c>
      <c r="Y230" s="42">
        <v>75462</v>
      </c>
      <c r="Z230" s="42">
        <v>62249</v>
      </c>
      <c r="AA230" s="42">
        <v>9491.6269357831061</v>
      </c>
      <c r="AB230" s="43">
        <v>238307.6269357831</v>
      </c>
      <c r="AC230" s="65">
        <v>45858.685766668554</v>
      </c>
      <c r="AD230" s="42">
        <v>19712.930516413078</v>
      </c>
      <c r="AE230" s="42">
        <v>4677.9984630165345</v>
      </c>
      <c r="AF230" s="42">
        <v>18385</v>
      </c>
      <c r="AG230" s="42">
        <v>0</v>
      </c>
      <c r="AH230" s="44">
        <v>0</v>
      </c>
    </row>
    <row r="231" spans="1:34" s="4" customFormat="1">
      <c r="A231" s="46">
        <v>35630</v>
      </c>
      <c r="B231" s="55" t="s">
        <v>272</v>
      </c>
      <c r="C231" s="56">
        <v>5.2079800000000001E-3</v>
      </c>
      <c r="D231" s="56">
        <v>5.3015700000000002E-3</v>
      </c>
      <c r="E231" s="64">
        <v>700470.28577029449</v>
      </c>
      <c r="F231" s="42">
        <v>211447</v>
      </c>
      <c r="G231" s="43">
        <v>911917.28577029449</v>
      </c>
      <c r="H231" s="65">
        <v>11520626</v>
      </c>
      <c r="I231" s="42">
        <v>13792202</v>
      </c>
      <c r="J231" s="42">
        <v>9430179</v>
      </c>
      <c r="K231" s="42">
        <v>9471872</v>
      </c>
      <c r="L231" s="44">
        <v>13720817</v>
      </c>
      <c r="M231" s="65">
        <v>650961</v>
      </c>
      <c r="N231" s="42">
        <v>177114.99888370218</v>
      </c>
      <c r="O231" s="42">
        <v>828075.99888370221</v>
      </c>
      <c r="P231" s="42">
        <v>0</v>
      </c>
      <c r="Q231" s="44">
        <v>828075.99888370221</v>
      </c>
      <c r="R231" s="45">
        <v>229972</v>
      </c>
      <c r="S231" s="65">
        <v>280698</v>
      </c>
      <c r="T231" s="42">
        <v>647572</v>
      </c>
      <c r="U231" s="42">
        <v>865542</v>
      </c>
      <c r="V231" s="42">
        <v>426033.76219692669</v>
      </c>
      <c r="W231" s="44">
        <v>2219845.7621969269</v>
      </c>
      <c r="X231" s="65">
        <v>922756</v>
      </c>
      <c r="Y231" s="42">
        <v>764321</v>
      </c>
      <c r="Z231" s="42">
        <v>630489</v>
      </c>
      <c r="AA231" s="42">
        <v>180143.88875874347</v>
      </c>
      <c r="AB231" s="43">
        <v>2497709.8887587436</v>
      </c>
      <c r="AC231" s="65">
        <v>83580.94276084099</v>
      </c>
      <c r="AD231" s="42">
        <v>-328581.10577599914</v>
      </c>
      <c r="AE231" s="42">
        <v>-219076.96354665866</v>
      </c>
      <c r="AF231" s="42">
        <v>186213</v>
      </c>
      <c r="AG231" s="42">
        <v>0</v>
      </c>
      <c r="AH231" s="44">
        <v>0</v>
      </c>
    </row>
    <row r="232" spans="1:34" s="4" customFormat="1">
      <c r="A232" s="46">
        <v>36635</v>
      </c>
      <c r="B232" s="55" t="s">
        <v>273</v>
      </c>
      <c r="C232" s="56">
        <v>2.8800900000000001E-3</v>
      </c>
      <c r="D232" s="56">
        <v>2.8869400000000002E-3</v>
      </c>
      <c r="E232" s="64">
        <v>387369.40909522842</v>
      </c>
      <c r="F232" s="42">
        <v>116934</v>
      </c>
      <c r="G232" s="43">
        <v>504303.40909522842</v>
      </c>
      <c r="H232" s="65">
        <v>6371077</v>
      </c>
      <c r="I232" s="42">
        <v>7627292</v>
      </c>
      <c r="J232" s="42">
        <v>5215029</v>
      </c>
      <c r="K232" s="42">
        <v>5238085</v>
      </c>
      <c r="L232" s="44">
        <v>7587815</v>
      </c>
      <c r="M232" s="65">
        <v>359991</v>
      </c>
      <c r="N232" s="42">
        <v>59005.480162648048</v>
      </c>
      <c r="O232" s="42">
        <v>418996.48016264802</v>
      </c>
      <c r="P232" s="42">
        <v>0</v>
      </c>
      <c r="Q232" s="44">
        <v>418996.48016264802</v>
      </c>
      <c r="R232" s="45">
        <v>127178</v>
      </c>
      <c r="S232" s="65">
        <v>155230</v>
      </c>
      <c r="T232" s="42">
        <v>358117</v>
      </c>
      <c r="U232" s="42">
        <v>478658</v>
      </c>
      <c r="V232" s="42">
        <v>73496.651786851638</v>
      </c>
      <c r="W232" s="44">
        <v>1065501.6517868517</v>
      </c>
      <c r="X232" s="65">
        <v>510298</v>
      </c>
      <c r="Y232" s="42">
        <v>422681</v>
      </c>
      <c r="Z232" s="42">
        <v>348670</v>
      </c>
      <c r="AA232" s="42">
        <v>196772.28070843633</v>
      </c>
      <c r="AB232" s="43">
        <v>1478421.2807084364</v>
      </c>
      <c r="AC232" s="65">
        <v>-168288.52693604562</v>
      </c>
      <c r="AD232" s="42">
        <v>-240063.51354326305</v>
      </c>
      <c r="AE232" s="42">
        <v>-107545.58844227604</v>
      </c>
      <c r="AF232" s="42">
        <v>102978</v>
      </c>
      <c r="AG232" s="42">
        <v>0</v>
      </c>
      <c r="AH232" s="44">
        <v>0</v>
      </c>
    </row>
    <row r="233" spans="1:34" s="4" customFormat="1">
      <c r="A233" s="46">
        <v>39075</v>
      </c>
      <c r="B233" s="55" t="s">
        <v>275</v>
      </c>
      <c r="C233" s="56">
        <v>4.0952000000000002E-4</v>
      </c>
      <c r="D233" s="56">
        <v>5.7622000000000001E-4</v>
      </c>
      <c r="E233" s="64">
        <v>55079.171916634106</v>
      </c>
      <c r="F233" s="42">
        <v>16627</v>
      </c>
      <c r="G233" s="43">
        <v>71706.171916634106</v>
      </c>
      <c r="H233" s="65">
        <v>905903</v>
      </c>
      <c r="I233" s="42">
        <v>1084525</v>
      </c>
      <c r="J233" s="42">
        <v>741525</v>
      </c>
      <c r="K233" s="42">
        <v>744803</v>
      </c>
      <c r="L233" s="44">
        <v>1078911</v>
      </c>
      <c r="M233" s="65">
        <v>51187</v>
      </c>
      <c r="N233" s="42">
        <v>-246527.30318951973</v>
      </c>
      <c r="O233" s="42">
        <v>-195340.30318951973</v>
      </c>
      <c r="P233" s="42">
        <v>0</v>
      </c>
      <c r="Q233" s="44">
        <v>-195340.30318951973</v>
      </c>
      <c r="R233" s="45">
        <v>18083</v>
      </c>
      <c r="S233" s="65">
        <v>22072</v>
      </c>
      <c r="T233" s="42">
        <v>50921</v>
      </c>
      <c r="U233" s="42">
        <v>68060</v>
      </c>
      <c r="V233" s="42">
        <v>18632.354874469271</v>
      </c>
      <c r="W233" s="44">
        <v>159685.35487446928</v>
      </c>
      <c r="X233" s="65">
        <v>72559</v>
      </c>
      <c r="Y233" s="42">
        <v>60101</v>
      </c>
      <c r="Z233" s="42">
        <v>49577</v>
      </c>
      <c r="AA233" s="42">
        <v>338740.27343306213</v>
      </c>
      <c r="AB233" s="43">
        <v>520977.27343306213</v>
      </c>
      <c r="AC233" s="65">
        <v>-173954.34558772203</v>
      </c>
      <c r="AD233" s="42">
        <v>-136472.40354425661</v>
      </c>
      <c r="AE233" s="42">
        <v>-65508.169426614229</v>
      </c>
      <c r="AF233" s="42">
        <v>14643</v>
      </c>
      <c r="AG233" s="42">
        <v>0</v>
      </c>
      <c r="AH233" s="44">
        <v>0</v>
      </c>
    </row>
    <row r="234" spans="1:34" s="4" customFormat="1">
      <c r="A234" s="46">
        <v>39079</v>
      </c>
      <c r="B234" s="55" t="s">
        <v>276</v>
      </c>
      <c r="C234" s="56">
        <v>9.9372599999999998E-3</v>
      </c>
      <c r="D234" s="56">
        <v>1.147598E-2</v>
      </c>
      <c r="E234" s="64">
        <v>1336556.8462125675</v>
      </c>
      <c r="F234" s="42">
        <v>403459</v>
      </c>
      <c r="G234" s="43">
        <v>1740015.8462125675</v>
      </c>
      <c r="H234" s="65">
        <v>21982316</v>
      </c>
      <c r="I234" s="42">
        <v>26316671</v>
      </c>
      <c r="J234" s="42">
        <v>17993568</v>
      </c>
      <c r="K234" s="42">
        <v>18073121</v>
      </c>
      <c r="L234" s="44">
        <v>26180463</v>
      </c>
      <c r="M234" s="65">
        <v>1242088</v>
      </c>
      <c r="N234" s="42">
        <v>-2515354.9585074247</v>
      </c>
      <c r="O234" s="42">
        <v>-1273266.9585074247</v>
      </c>
      <c r="P234" s="42">
        <v>0</v>
      </c>
      <c r="Q234" s="44">
        <v>-1273266.9585074247</v>
      </c>
      <c r="R234" s="45">
        <v>438806</v>
      </c>
      <c r="S234" s="65">
        <v>535595</v>
      </c>
      <c r="T234" s="42">
        <v>1235622</v>
      </c>
      <c r="U234" s="42">
        <v>1651526</v>
      </c>
      <c r="V234" s="42">
        <v>0</v>
      </c>
      <c r="W234" s="44">
        <v>3422743</v>
      </c>
      <c r="X234" s="65">
        <v>1760696</v>
      </c>
      <c r="Y234" s="42">
        <v>1458389</v>
      </c>
      <c r="Z234" s="42">
        <v>1203026</v>
      </c>
      <c r="AA234" s="42">
        <v>3620542.1183082685</v>
      </c>
      <c r="AB234" s="43">
        <v>8042653.1183082685</v>
      </c>
      <c r="AC234" s="65">
        <v>-2257791.1962531842</v>
      </c>
      <c r="AD234" s="42">
        <v>-1887275.6899109015</v>
      </c>
      <c r="AE234" s="42">
        <v>-830153.23214418255</v>
      </c>
      <c r="AF234" s="42">
        <v>355310</v>
      </c>
      <c r="AG234" s="42">
        <v>0</v>
      </c>
      <c r="AH234" s="44">
        <v>0</v>
      </c>
    </row>
    <row r="235" spans="1:34" s="4" customFormat="1">
      <c r="A235" s="46">
        <v>39084</v>
      </c>
      <c r="B235" s="55" t="s">
        <v>277</v>
      </c>
      <c r="C235" s="56">
        <v>2.7911E-4</v>
      </c>
      <c r="D235" s="56">
        <v>2.9150999999999998E-4</v>
      </c>
      <c r="E235" s="64">
        <v>37539.908897394431</v>
      </c>
      <c r="F235" s="42">
        <v>11332</v>
      </c>
      <c r="G235" s="43">
        <v>48871.908897394431</v>
      </c>
      <c r="H235" s="65">
        <v>617422</v>
      </c>
      <c r="I235" s="42">
        <v>739162</v>
      </c>
      <c r="J235" s="42">
        <v>505389</v>
      </c>
      <c r="K235" s="42">
        <v>507624</v>
      </c>
      <c r="L235" s="44">
        <v>735336</v>
      </c>
      <c r="M235" s="65">
        <v>34887</v>
      </c>
      <c r="N235" s="42">
        <v>26492.72555057882</v>
      </c>
      <c r="O235" s="42">
        <v>61379.72555057882</v>
      </c>
      <c r="P235" s="42">
        <v>0</v>
      </c>
      <c r="Q235" s="44">
        <v>61379.72555057882</v>
      </c>
      <c r="R235" s="45">
        <v>12325</v>
      </c>
      <c r="S235" s="65">
        <v>15043</v>
      </c>
      <c r="T235" s="42">
        <v>34705</v>
      </c>
      <c r="U235" s="42">
        <v>46387</v>
      </c>
      <c r="V235" s="42">
        <v>40989.505166926494</v>
      </c>
      <c r="W235" s="44">
        <v>137124.50516692648</v>
      </c>
      <c r="X235" s="65">
        <v>49453</v>
      </c>
      <c r="Y235" s="42">
        <v>40962</v>
      </c>
      <c r="Z235" s="42">
        <v>33790</v>
      </c>
      <c r="AA235" s="42">
        <v>25222.504090182825</v>
      </c>
      <c r="AB235" s="43">
        <v>149427.50409018283</v>
      </c>
      <c r="AC235" s="65">
        <v>12256.600768556407</v>
      </c>
      <c r="AD235" s="42">
        <v>-20560.113332360292</v>
      </c>
      <c r="AE235" s="42">
        <v>-13978.486359452449</v>
      </c>
      <c r="AF235" s="42">
        <v>9978.9999999999782</v>
      </c>
      <c r="AG235" s="42">
        <v>0</v>
      </c>
      <c r="AH235" s="44">
        <v>0</v>
      </c>
    </row>
    <row r="236" spans="1:34" s="4" customFormat="1">
      <c r="A236" s="46">
        <v>39103</v>
      </c>
      <c r="B236" s="55" t="s">
        <v>278</v>
      </c>
      <c r="C236" s="56">
        <v>2.098452E-2</v>
      </c>
      <c r="D236" s="56">
        <v>2.152569E-2</v>
      </c>
      <c r="E236" s="64">
        <v>2822406.9691700153</v>
      </c>
      <c r="F236" s="42">
        <v>851986</v>
      </c>
      <c r="G236" s="43">
        <v>3674392.9691700153</v>
      </c>
      <c r="H236" s="65">
        <v>46420073</v>
      </c>
      <c r="I236" s="42">
        <v>55572936</v>
      </c>
      <c r="J236" s="42">
        <v>37997032</v>
      </c>
      <c r="K236" s="42">
        <v>38165024</v>
      </c>
      <c r="L236" s="44">
        <v>55285306</v>
      </c>
      <c r="M236" s="65">
        <v>2622919</v>
      </c>
      <c r="N236" s="42">
        <v>1122207.6273328182</v>
      </c>
      <c r="O236" s="42">
        <v>3745126.6273328182</v>
      </c>
      <c r="P236" s="42">
        <v>0</v>
      </c>
      <c r="Q236" s="44">
        <v>3745126.6273328182</v>
      </c>
      <c r="R236" s="45">
        <v>926628</v>
      </c>
      <c r="S236" s="65">
        <v>1131016</v>
      </c>
      <c r="T236" s="42">
        <v>2609263</v>
      </c>
      <c r="U236" s="42">
        <v>3487530</v>
      </c>
      <c r="V236" s="42">
        <v>1895759.8454423444</v>
      </c>
      <c r="W236" s="44">
        <v>9123568.8454423435</v>
      </c>
      <c r="X236" s="65">
        <v>3718063</v>
      </c>
      <c r="Y236" s="42">
        <v>3079681</v>
      </c>
      <c r="Z236" s="42">
        <v>2540431</v>
      </c>
      <c r="AA236" s="42">
        <v>1001538.1363984846</v>
      </c>
      <c r="AB236" s="43">
        <v>10339713.136398485</v>
      </c>
      <c r="AC236" s="65">
        <v>236557.193534469</v>
      </c>
      <c r="AD236" s="42">
        <v>-1270566.2467794069</v>
      </c>
      <c r="AE236" s="42">
        <v>-932442.23771120212</v>
      </c>
      <c r="AF236" s="42">
        <v>750307</v>
      </c>
      <c r="AG236" s="42">
        <v>0</v>
      </c>
      <c r="AH236" s="44">
        <v>0</v>
      </c>
    </row>
    <row r="237" spans="1:34" s="4" customFormat="1">
      <c r="A237" s="46">
        <v>39130</v>
      </c>
      <c r="B237" s="55" t="s">
        <v>279</v>
      </c>
      <c r="C237" s="56">
        <v>2.304428E-2</v>
      </c>
      <c r="D237" s="56">
        <v>2.460323E-2</v>
      </c>
      <c r="E237" s="64">
        <v>3099443.4639924625</v>
      </c>
      <c r="F237" s="42">
        <v>935613</v>
      </c>
      <c r="G237" s="43">
        <v>4035056.4639924625</v>
      </c>
      <c r="H237" s="65">
        <v>50976490</v>
      </c>
      <c r="I237" s="42">
        <v>61027763</v>
      </c>
      <c r="J237" s="42">
        <v>41726675</v>
      </c>
      <c r="K237" s="42">
        <v>41911156</v>
      </c>
      <c r="L237" s="44">
        <v>60711899</v>
      </c>
      <c r="M237" s="65">
        <v>2880374</v>
      </c>
      <c r="N237" s="42">
        <v>-135551.73552317722</v>
      </c>
      <c r="O237" s="42">
        <v>2744822.2644768227</v>
      </c>
      <c r="P237" s="42">
        <v>0</v>
      </c>
      <c r="Q237" s="44">
        <v>2744822.2644768227</v>
      </c>
      <c r="R237" s="45">
        <v>1017582</v>
      </c>
      <c r="S237" s="65">
        <v>1242033</v>
      </c>
      <c r="T237" s="42">
        <v>2865378</v>
      </c>
      <c r="U237" s="42">
        <v>3829852</v>
      </c>
      <c r="V237" s="42">
        <v>1119891.9463824728</v>
      </c>
      <c r="W237" s="44">
        <v>9057154.9463824723</v>
      </c>
      <c r="X237" s="65">
        <v>4083014</v>
      </c>
      <c r="Y237" s="42">
        <v>3381971</v>
      </c>
      <c r="Z237" s="42">
        <v>2789790</v>
      </c>
      <c r="AA237" s="42">
        <v>2963502.1768869278</v>
      </c>
      <c r="AB237" s="43">
        <v>13218277.176886927</v>
      </c>
      <c r="AC237" s="65">
        <v>-1227926.2581248661</v>
      </c>
      <c r="AD237" s="42">
        <v>-2440882.1902470957</v>
      </c>
      <c r="AE237" s="42">
        <v>-1316268.7821324931</v>
      </c>
      <c r="AF237" s="42">
        <v>823955</v>
      </c>
      <c r="AG237" s="42">
        <v>0</v>
      </c>
      <c r="AH237" s="44">
        <v>0</v>
      </c>
    </row>
    <row r="238" spans="1:34" s="4" customFormat="1">
      <c r="A238" s="46">
        <v>39750</v>
      </c>
      <c r="B238" s="55" t="s">
        <v>280</v>
      </c>
      <c r="C238" s="56">
        <v>3.5586300000000001E-3</v>
      </c>
      <c r="D238" s="56">
        <v>3.5504199999999999E-3</v>
      </c>
      <c r="E238" s="64">
        <v>478633.54983392346</v>
      </c>
      <c r="F238" s="42">
        <v>144483</v>
      </c>
      <c r="G238" s="43">
        <v>623116.54983392346</v>
      </c>
      <c r="H238" s="65">
        <v>7872082</v>
      </c>
      <c r="I238" s="42">
        <v>9424257</v>
      </c>
      <c r="J238" s="42">
        <v>6443673</v>
      </c>
      <c r="K238" s="42">
        <v>6472161</v>
      </c>
      <c r="L238" s="44">
        <v>9375480</v>
      </c>
      <c r="M238" s="65">
        <v>444804</v>
      </c>
      <c r="N238" s="42">
        <v>-14759.16286505039</v>
      </c>
      <c r="O238" s="42">
        <v>430044.83713494963</v>
      </c>
      <c r="P238" s="42">
        <v>0</v>
      </c>
      <c r="Q238" s="44">
        <v>430044.83713494963</v>
      </c>
      <c r="R238" s="45">
        <v>157141</v>
      </c>
      <c r="S238" s="65">
        <v>191802</v>
      </c>
      <c r="T238" s="42">
        <v>442488</v>
      </c>
      <c r="U238" s="42">
        <v>591428</v>
      </c>
      <c r="V238" s="42">
        <v>33939.664120446541</v>
      </c>
      <c r="W238" s="44">
        <v>1259657.6641204464</v>
      </c>
      <c r="X238" s="65">
        <v>630523</v>
      </c>
      <c r="Y238" s="42">
        <v>522263</v>
      </c>
      <c r="Z238" s="42">
        <v>430815</v>
      </c>
      <c r="AA238" s="42">
        <v>27440.65515432955</v>
      </c>
      <c r="AB238" s="43">
        <v>1611041.6551543295</v>
      </c>
      <c r="AC238" s="65">
        <v>-122517.36866289968</v>
      </c>
      <c r="AD238" s="42">
        <v>-228275.83434646163</v>
      </c>
      <c r="AE238" s="42">
        <v>-127830.78802452169</v>
      </c>
      <c r="AF238" s="42">
        <v>127240</v>
      </c>
      <c r="AG238" s="42">
        <v>0</v>
      </c>
      <c r="AH238" s="44">
        <v>0</v>
      </c>
    </row>
    <row r="239" spans="1:34" s="4" customFormat="1">
      <c r="A239" s="46">
        <v>39757</v>
      </c>
      <c r="B239" s="55" t="s">
        <v>281</v>
      </c>
      <c r="C239" s="56">
        <v>3.7100000000000001E-6</v>
      </c>
      <c r="D239" s="56">
        <v>9.4610000000000004E-5</v>
      </c>
      <c r="E239" s="64">
        <v>499.43236779243938</v>
      </c>
      <c r="F239" s="42">
        <v>151</v>
      </c>
      <c r="G239" s="43">
        <v>650.43236779243944</v>
      </c>
      <c r="H239" s="65">
        <v>8207</v>
      </c>
      <c r="I239" s="42">
        <v>9825</v>
      </c>
      <c r="J239" s="42">
        <v>6718</v>
      </c>
      <c r="K239" s="42">
        <v>6747</v>
      </c>
      <c r="L239" s="44">
        <v>9774</v>
      </c>
      <c r="M239" s="65">
        <v>464</v>
      </c>
      <c r="N239" s="42">
        <v>-196976.71573193319</v>
      </c>
      <c r="O239" s="42">
        <v>-196512.71573193319</v>
      </c>
      <c r="P239" s="42">
        <v>0</v>
      </c>
      <c r="Q239" s="44">
        <v>-196512.71573193319</v>
      </c>
      <c r="R239" s="45">
        <v>164</v>
      </c>
      <c r="S239" s="65">
        <v>200</v>
      </c>
      <c r="T239" s="42">
        <v>461</v>
      </c>
      <c r="U239" s="42">
        <v>617</v>
      </c>
      <c r="V239" s="42">
        <v>0</v>
      </c>
      <c r="W239" s="44">
        <v>1278</v>
      </c>
      <c r="X239" s="65">
        <v>657</v>
      </c>
      <c r="Y239" s="42">
        <v>544</v>
      </c>
      <c r="Z239" s="42">
        <v>449</v>
      </c>
      <c r="AA239" s="42">
        <v>336529.31600334792</v>
      </c>
      <c r="AB239" s="43">
        <v>338179.31600334792</v>
      </c>
      <c r="AC239" s="65">
        <v>-200268.37047680168</v>
      </c>
      <c r="AD239" s="42">
        <v>-109087.59094163303</v>
      </c>
      <c r="AE239" s="42">
        <v>-27679.354584913173</v>
      </c>
      <c r="AF239" s="42">
        <v>133.99999999994179</v>
      </c>
      <c r="AG239" s="42">
        <v>0</v>
      </c>
      <c r="AH239" s="44">
        <v>0</v>
      </c>
    </row>
    <row r="240" spans="1:34" s="4" customFormat="1">
      <c r="A240" s="46">
        <v>39758</v>
      </c>
      <c r="B240" s="55" t="s">
        <v>282</v>
      </c>
      <c r="C240" s="56">
        <v>2.5661899999999999E-3</v>
      </c>
      <c r="D240" s="56">
        <v>2.5556699999999999E-3</v>
      </c>
      <c r="E240" s="64">
        <v>345150.68620317732</v>
      </c>
      <c r="F240" s="42">
        <v>104189</v>
      </c>
      <c r="G240" s="43">
        <v>449339.68620317732</v>
      </c>
      <c r="H240" s="65">
        <v>5676695</v>
      </c>
      <c r="I240" s="42">
        <v>6795996</v>
      </c>
      <c r="J240" s="42">
        <v>4646644</v>
      </c>
      <c r="K240" s="42">
        <v>4667188</v>
      </c>
      <c r="L240" s="44">
        <v>6760822</v>
      </c>
      <c r="M240" s="65">
        <v>320756</v>
      </c>
      <c r="N240" s="42">
        <v>111590.06840193528</v>
      </c>
      <c r="O240" s="42">
        <v>432346.06840193528</v>
      </c>
      <c r="P240" s="42">
        <v>0</v>
      </c>
      <c r="Q240" s="44">
        <v>432346.06840193528</v>
      </c>
      <c r="R240" s="45">
        <v>113317</v>
      </c>
      <c r="S240" s="65">
        <v>138312</v>
      </c>
      <c r="T240" s="42">
        <v>319086</v>
      </c>
      <c r="U240" s="42">
        <v>426489</v>
      </c>
      <c r="V240" s="42">
        <v>202951.80400458907</v>
      </c>
      <c r="W240" s="44">
        <v>1086838.8040045891</v>
      </c>
      <c r="X240" s="65">
        <v>454681</v>
      </c>
      <c r="Y240" s="42">
        <v>376613</v>
      </c>
      <c r="Z240" s="42">
        <v>310668</v>
      </c>
      <c r="AA240" s="42">
        <v>0</v>
      </c>
      <c r="AB240" s="43">
        <v>1141962</v>
      </c>
      <c r="AC240" s="65">
        <v>52933.388961715973</v>
      </c>
      <c r="AD240" s="42">
        <v>-109024.99133574017</v>
      </c>
      <c r="AE240" s="42">
        <v>-90787.593621386739</v>
      </c>
      <c r="AF240" s="42">
        <v>91756.000000000029</v>
      </c>
      <c r="AG240" s="42">
        <v>0</v>
      </c>
      <c r="AH240" s="44">
        <v>0</v>
      </c>
    </row>
    <row r="241" spans="1:34" s="4" customFormat="1">
      <c r="A241" s="46">
        <v>39785</v>
      </c>
      <c r="B241" s="55" t="s">
        <v>283</v>
      </c>
      <c r="C241" s="56">
        <v>6.6714000000000001E-3</v>
      </c>
      <c r="D241" s="56">
        <v>7.0869499999999998E-3</v>
      </c>
      <c r="E241" s="64">
        <v>897299.26322914078</v>
      </c>
      <c r="F241" s="42">
        <v>270863</v>
      </c>
      <c r="G241" s="43">
        <v>1168162.2632291408</v>
      </c>
      <c r="H241" s="65">
        <v>14757873</v>
      </c>
      <c r="I241" s="42">
        <v>17667752</v>
      </c>
      <c r="J241" s="42">
        <v>12080019</v>
      </c>
      <c r="K241" s="42">
        <v>12133427</v>
      </c>
      <c r="L241" s="44">
        <v>17576308</v>
      </c>
      <c r="M241" s="65">
        <v>833878</v>
      </c>
      <c r="N241" s="42">
        <v>23530.507329196171</v>
      </c>
      <c r="O241" s="42">
        <v>857408.5073291962</v>
      </c>
      <c r="P241" s="42">
        <v>0</v>
      </c>
      <c r="Q241" s="44">
        <v>857408.5073291962</v>
      </c>
      <c r="R241" s="45">
        <v>294594</v>
      </c>
      <c r="S241" s="65">
        <v>359573</v>
      </c>
      <c r="T241" s="42">
        <v>829537</v>
      </c>
      <c r="U241" s="42">
        <v>1108756</v>
      </c>
      <c r="V241" s="42">
        <v>511403.6189325201</v>
      </c>
      <c r="W241" s="44">
        <v>2809269.61893252</v>
      </c>
      <c r="X241" s="65">
        <v>1182047</v>
      </c>
      <c r="Y241" s="42">
        <v>979092</v>
      </c>
      <c r="Z241" s="42">
        <v>807654</v>
      </c>
      <c r="AA241" s="42">
        <v>727570.36265312182</v>
      </c>
      <c r="AB241" s="43">
        <v>3696363.3626531218</v>
      </c>
      <c r="AC241" s="65">
        <v>-172796.7455775612</v>
      </c>
      <c r="AD241" s="42">
        <v>-582609.78520559228</v>
      </c>
      <c r="AE241" s="42">
        <v>-370225.21293744817</v>
      </c>
      <c r="AF241" s="42">
        <v>238538</v>
      </c>
      <c r="AG241" s="42">
        <v>0</v>
      </c>
      <c r="AH241" s="44">
        <v>0</v>
      </c>
    </row>
    <row r="242" spans="1:34" s="4" customFormat="1">
      <c r="A242" s="46">
        <v>50235</v>
      </c>
      <c r="B242" s="55" t="s">
        <v>284</v>
      </c>
      <c r="C242" s="56">
        <v>5.5324299999999996E-3</v>
      </c>
      <c r="D242" s="56">
        <v>5.2935600000000001E-3</v>
      </c>
      <c r="E242" s="64">
        <v>744109.78223705047</v>
      </c>
      <c r="F242" s="42">
        <v>224620</v>
      </c>
      <c r="G242" s="43">
        <v>968729.78223705047</v>
      </c>
      <c r="H242" s="65">
        <v>12238346</v>
      </c>
      <c r="I242" s="42">
        <v>14651437</v>
      </c>
      <c r="J242" s="42">
        <v>10017666</v>
      </c>
      <c r="K242" s="42">
        <v>10061956</v>
      </c>
      <c r="L242" s="44">
        <v>14575605</v>
      </c>
      <c r="M242" s="65">
        <v>691515</v>
      </c>
      <c r="N242" s="42">
        <v>-20810.86712333043</v>
      </c>
      <c r="O242" s="42">
        <v>670704.13287666952</v>
      </c>
      <c r="P242" s="42">
        <v>0</v>
      </c>
      <c r="Q242" s="44">
        <v>670704.13287666952</v>
      </c>
      <c r="R242" s="45">
        <v>244299</v>
      </c>
      <c r="S242" s="65">
        <v>298185</v>
      </c>
      <c r="T242" s="42">
        <v>687915</v>
      </c>
      <c r="U242" s="42">
        <v>919464</v>
      </c>
      <c r="V242" s="42">
        <v>616839.29694241541</v>
      </c>
      <c r="W242" s="44">
        <v>2522403.2969424156</v>
      </c>
      <c r="X242" s="65">
        <v>980243</v>
      </c>
      <c r="Y242" s="42">
        <v>811938</v>
      </c>
      <c r="Z242" s="42">
        <v>669768</v>
      </c>
      <c r="AA242" s="42">
        <v>780735.49244872946</v>
      </c>
      <c r="AB242" s="43">
        <v>3242684.4924487295</v>
      </c>
      <c r="AC242" s="65">
        <v>-301935.37812185253</v>
      </c>
      <c r="AD242" s="42">
        <v>-485937.32944683632</v>
      </c>
      <c r="AE242" s="42">
        <v>-130220.48793762521</v>
      </c>
      <c r="AF242" s="42">
        <v>197812.00000000023</v>
      </c>
      <c r="AG242" s="42">
        <v>0</v>
      </c>
      <c r="AH242" s="44">
        <v>0</v>
      </c>
    </row>
    <row r="243" spans="1:34" s="4" customFormat="1">
      <c r="A243" s="46">
        <v>50410</v>
      </c>
      <c r="B243" s="55" t="s">
        <v>285</v>
      </c>
      <c r="C243" s="56">
        <v>5.6101999999999996E-4</v>
      </c>
      <c r="D243" s="56">
        <v>6.5684999999999995E-4</v>
      </c>
      <c r="E243" s="64">
        <v>75457.384300994541</v>
      </c>
      <c r="F243" s="42">
        <v>22778</v>
      </c>
      <c r="G243" s="43">
        <v>98235.384300994541</v>
      </c>
      <c r="H243" s="65">
        <v>1241038</v>
      </c>
      <c r="I243" s="42">
        <v>1485739</v>
      </c>
      <c r="J243" s="42">
        <v>1015849</v>
      </c>
      <c r="K243" s="42">
        <v>1020340</v>
      </c>
      <c r="L243" s="44">
        <v>1478050</v>
      </c>
      <c r="M243" s="65">
        <v>70124</v>
      </c>
      <c r="N243" s="42">
        <v>5204.6142773988995</v>
      </c>
      <c r="O243" s="42">
        <v>75328.614277398898</v>
      </c>
      <c r="P243" s="42">
        <v>0</v>
      </c>
      <c r="Q243" s="44">
        <v>75328.614277398898</v>
      </c>
      <c r="R243" s="45">
        <v>24773</v>
      </c>
      <c r="S243" s="65">
        <v>30238</v>
      </c>
      <c r="T243" s="42">
        <v>69759</v>
      </c>
      <c r="U243" s="42">
        <v>93239</v>
      </c>
      <c r="V243" s="42">
        <v>61082.133608027361</v>
      </c>
      <c r="W243" s="44">
        <v>254318.13360802736</v>
      </c>
      <c r="X243" s="65">
        <v>99402</v>
      </c>
      <c r="Y243" s="42">
        <v>82335</v>
      </c>
      <c r="Z243" s="42">
        <v>67918</v>
      </c>
      <c r="AA243" s="42">
        <v>163489.74072553596</v>
      </c>
      <c r="AB243" s="43">
        <v>413144.74072553596</v>
      </c>
      <c r="AC243" s="65">
        <v>-28195.556905213867</v>
      </c>
      <c r="AD243" s="42">
        <v>-101110.29368801776</v>
      </c>
      <c r="AE243" s="42">
        <v>-49581.756524276971</v>
      </c>
      <c r="AF243" s="42">
        <v>20061</v>
      </c>
      <c r="AG243" s="42">
        <v>0</v>
      </c>
      <c r="AH243" s="44">
        <v>0</v>
      </c>
    </row>
    <row r="244" spans="1:34" s="4" customFormat="1">
      <c r="A244" s="46">
        <v>50529</v>
      </c>
      <c r="B244" s="55" t="s">
        <v>286</v>
      </c>
      <c r="C244" s="56">
        <v>3.9127999999999998E-4</v>
      </c>
      <c r="D244" s="56">
        <v>3.8349E-4</v>
      </c>
      <c r="E244" s="64">
        <v>52627.191302730804</v>
      </c>
      <c r="F244" s="42">
        <v>15886</v>
      </c>
      <c r="G244" s="43">
        <v>68513.191302730804</v>
      </c>
      <c r="H244" s="65">
        <v>865555</v>
      </c>
      <c r="I244" s="42">
        <v>1036220</v>
      </c>
      <c r="J244" s="42">
        <v>708497</v>
      </c>
      <c r="K244" s="42">
        <v>711630</v>
      </c>
      <c r="L244" s="44">
        <v>1030857</v>
      </c>
      <c r="M244" s="65">
        <v>48907</v>
      </c>
      <c r="N244" s="42">
        <v>-49271.78288397022</v>
      </c>
      <c r="O244" s="42">
        <v>-364.7828839702197</v>
      </c>
      <c r="P244" s="42">
        <v>0</v>
      </c>
      <c r="Q244" s="44">
        <v>-364.7828839702197</v>
      </c>
      <c r="R244" s="45">
        <v>17278</v>
      </c>
      <c r="S244" s="65">
        <v>21089</v>
      </c>
      <c r="T244" s="42">
        <v>48653</v>
      </c>
      <c r="U244" s="42">
        <v>65029</v>
      </c>
      <c r="V244" s="42">
        <v>53119.391788679291</v>
      </c>
      <c r="W244" s="44">
        <v>187890.39178867929</v>
      </c>
      <c r="X244" s="65">
        <v>69327</v>
      </c>
      <c r="Y244" s="42">
        <v>57424</v>
      </c>
      <c r="Z244" s="42">
        <v>47369</v>
      </c>
      <c r="AA244" s="42">
        <v>34727.559544031661</v>
      </c>
      <c r="AB244" s="43">
        <v>208847.55954403165</v>
      </c>
      <c r="AC244" s="65">
        <v>-14621.53433702945</v>
      </c>
      <c r="AD244" s="42">
        <v>-8359.0655663998696</v>
      </c>
      <c r="AE244" s="42">
        <v>-11968.567851923044</v>
      </c>
      <c r="AF244" s="42">
        <v>13992</v>
      </c>
      <c r="AG244" s="42">
        <v>0</v>
      </c>
      <c r="AH244" s="44">
        <v>0</v>
      </c>
    </row>
    <row r="245" spans="1:34" s="4" customFormat="1">
      <c r="A245" s="46">
        <v>50550</v>
      </c>
      <c r="B245" s="55" t="s">
        <v>287</v>
      </c>
      <c r="C245" s="56">
        <v>1.10351E-3</v>
      </c>
      <c r="D245" s="56">
        <v>1.1729100000000001E-3</v>
      </c>
      <c r="E245" s="64">
        <v>148421.42343946049</v>
      </c>
      <c r="F245" s="42">
        <v>44803</v>
      </c>
      <c r="G245" s="43">
        <v>193224.42343946049</v>
      </c>
      <c r="H245" s="65">
        <v>2441086</v>
      </c>
      <c r="I245" s="42">
        <v>2922406</v>
      </c>
      <c r="J245" s="42">
        <v>1998145</v>
      </c>
      <c r="K245" s="42">
        <v>2006979</v>
      </c>
      <c r="L245" s="44">
        <v>2907281</v>
      </c>
      <c r="M245" s="65">
        <v>137931</v>
      </c>
      <c r="N245" s="42">
        <v>-69712.496365774889</v>
      </c>
      <c r="O245" s="42">
        <v>68218.503634225111</v>
      </c>
      <c r="P245" s="42">
        <v>0</v>
      </c>
      <c r="Q245" s="44">
        <v>68218.503634225111</v>
      </c>
      <c r="R245" s="45">
        <v>48728</v>
      </c>
      <c r="S245" s="65">
        <v>59477</v>
      </c>
      <c r="T245" s="42">
        <v>137213</v>
      </c>
      <c r="U245" s="42">
        <v>183398</v>
      </c>
      <c r="V245" s="42">
        <v>66003.692945066505</v>
      </c>
      <c r="W245" s="44">
        <v>446091.69294506649</v>
      </c>
      <c r="X245" s="65">
        <v>195521</v>
      </c>
      <c r="Y245" s="42">
        <v>161951</v>
      </c>
      <c r="Z245" s="42">
        <v>133593</v>
      </c>
      <c r="AA245" s="42">
        <v>185162.25143401406</v>
      </c>
      <c r="AB245" s="43">
        <v>676227.25143401406</v>
      </c>
      <c r="AC245" s="65">
        <v>-107430.47142369489</v>
      </c>
      <c r="AD245" s="42">
        <v>-100721.91413173886</v>
      </c>
      <c r="AE245" s="42">
        <v>-61440.172933513793</v>
      </c>
      <c r="AF245" s="42">
        <v>39457</v>
      </c>
      <c r="AG245" s="42">
        <v>0</v>
      </c>
      <c r="AH245" s="44">
        <v>0</v>
      </c>
    </row>
    <row r="246" spans="1:34" s="4" customFormat="1">
      <c r="A246" s="46">
        <v>50660</v>
      </c>
      <c r="B246" s="55" t="s">
        <v>288</v>
      </c>
      <c r="C246" s="56">
        <v>1.028696E-2</v>
      </c>
      <c r="D246" s="56">
        <v>1.049947E-2</v>
      </c>
      <c r="E246" s="64">
        <v>1383590.0567744521</v>
      </c>
      <c r="F246" s="42">
        <v>417657</v>
      </c>
      <c r="G246" s="43">
        <v>1801247.0567744521</v>
      </c>
      <c r="H246" s="65">
        <v>22755890</v>
      </c>
      <c r="I246" s="42">
        <v>27242776</v>
      </c>
      <c r="J246" s="42">
        <v>18626776</v>
      </c>
      <c r="K246" s="42">
        <v>18709128</v>
      </c>
      <c r="L246" s="44">
        <v>27101774</v>
      </c>
      <c r="M246" s="65">
        <v>1285798</v>
      </c>
      <c r="N246" s="42">
        <v>468960.94964402204</v>
      </c>
      <c r="O246" s="42">
        <v>1754758.9496440222</v>
      </c>
      <c r="P246" s="42">
        <v>0</v>
      </c>
      <c r="Q246" s="44">
        <v>1754758.9496440222</v>
      </c>
      <c r="R246" s="45">
        <v>454248</v>
      </c>
      <c r="S246" s="65">
        <v>554443</v>
      </c>
      <c r="T246" s="42">
        <v>1279104</v>
      </c>
      <c r="U246" s="42">
        <v>1709645</v>
      </c>
      <c r="V246" s="42">
        <v>721789.32286483888</v>
      </c>
      <c r="W246" s="44">
        <v>4264981.3228648389</v>
      </c>
      <c r="X246" s="65">
        <v>1822656</v>
      </c>
      <c r="Y246" s="42">
        <v>1509711</v>
      </c>
      <c r="Z246" s="42">
        <v>1245362</v>
      </c>
      <c r="AA246" s="42">
        <v>402283.28614373435</v>
      </c>
      <c r="AB246" s="43">
        <v>4980012.2861437341</v>
      </c>
      <c r="AC246" s="65">
        <v>-18994.139873031701</v>
      </c>
      <c r="AD246" s="42">
        <v>-622743.93574060022</v>
      </c>
      <c r="AE246" s="42">
        <v>-441105.88766526355</v>
      </c>
      <c r="AF246" s="42">
        <v>367813</v>
      </c>
      <c r="AG246" s="42">
        <v>0</v>
      </c>
      <c r="AH246" s="44">
        <v>0</v>
      </c>
    </row>
    <row r="247" spans="1:34" s="4" customFormat="1">
      <c r="A247" s="46">
        <v>50665</v>
      </c>
      <c r="B247" s="55" t="s">
        <v>289</v>
      </c>
      <c r="C247" s="56">
        <v>1.56095E-3</v>
      </c>
      <c r="D247" s="56">
        <v>1.6010200000000001E-3</v>
      </c>
      <c r="E247" s="64">
        <v>209945.67712804832</v>
      </c>
      <c r="F247" s="42">
        <v>63376</v>
      </c>
      <c r="G247" s="43">
        <v>273321.67712804832</v>
      </c>
      <c r="H247" s="65">
        <v>3452994</v>
      </c>
      <c r="I247" s="42">
        <v>4133837</v>
      </c>
      <c r="J247" s="42">
        <v>2826439</v>
      </c>
      <c r="K247" s="42">
        <v>2838935</v>
      </c>
      <c r="L247" s="44">
        <v>4112441</v>
      </c>
      <c r="M247" s="65">
        <v>195108</v>
      </c>
      <c r="N247" s="42">
        <v>-163200.88124902159</v>
      </c>
      <c r="O247" s="42">
        <v>31907.118750978407</v>
      </c>
      <c r="P247" s="42">
        <v>0</v>
      </c>
      <c r="Q247" s="44">
        <v>31907.118750978407</v>
      </c>
      <c r="R247" s="45">
        <v>68928</v>
      </c>
      <c r="S247" s="65">
        <v>84132</v>
      </c>
      <c r="T247" s="42">
        <v>194092</v>
      </c>
      <c r="U247" s="42">
        <v>259423</v>
      </c>
      <c r="V247" s="42">
        <v>11986.10704494833</v>
      </c>
      <c r="W247" s="44">
        <v>549633.10704494838</v>
      </c>
      <c r="X247" s="65">
        <v>276571</v>
      </c>
      <c r="Y247" s="42">
        <v>229084</v>
      </c>
      <c r="Z247" s="42">
        <v>188972</v>
      </c>
      <c r="AA247" s="42">
        <v>166793.34947279305</v>
      </c>
      <c r="AB247" s="43">
        <v>861420.34947279305</v>
      </c>
      <c r="AC247" s="65">
        <v>-148209.55130572847</v>
      </c>
      <c r="AD247" s="42">
        <v>-150087.27416102716</v>
      </c>
      <c r="AE247" s="42">
        <v>-69304.416961089082</v>
      </c>
      <c r="AF247" s="42">
        <v>55814.000000000058</v>
      </c>
      <c r="AG247" s="42">
        <v>0</v>
      </c>
      <c r="AH247" s="44">
        <v>0</v>
      </c>
    </row>
    <row r="248" spans="1:34" s="4" customFormat="1">
      <c r="A248" s="46">
        <v>50670</v>
      </c>
      <c r="B248" s="55" t="s">
        <v>290</v>
      </c>
      <c r="C248" s="56">
        <v>1.4587259999999999E-2</v>
      </c>
      <c r="D248" s="56">
        <v>1.531912E-2</v>
      </c>
      <c r="E248" s="64">
        <v>1961978.5175995424</v>
      </c>
      <c r="F248" s="42">
        <v>592253</v>
      </c>
      <c r="G248" s="43">
        <v>2554231.5175995426</v>
      </c>
      <c r="H248" s="65">
        <v>32268629</v>
      </c>
      <c r="I248" s="42">
        <v>38631185</v>
      </c>
      <c r="J248" s="42">
        <v>26413403</v>
      </c>
      <c r="K248" s="42">
        <v>26530181</v>
      </c>
      <c r="L248" s="44">
        <v>38431240</v>
      </c>
      <c r="M248" s="65">
        <v>1823306</v>
      </c>
      <c r="N248" s="42">
        <v>-794735.04248695821</v>
      </c>
      <c r="O248" s="42">
        <v>1028570.9575130418</v>
      </c>
      <c r="P248" s="42">
        <v>0</v>
      </c>
      <c r="Q248" s="44">
        <v>1028570.9575130418</v>
      </c>
      <c r="R248" s="45">
        <v>644140</v>
      </c>
      <c r="S248" s="65">
        <v>786219</v>
      </c>
      <c r="T248" s="42">
        <v>1813813</v>
      </c>
      <c r="U248" s="42">
        <v>2424335</v>
      </c>
      <c r="V248" s="42">
        <v>67756.319245919643</v>
      </c>
      <c r="W248" s="44">
        <v>5092123.3192459196</v>
      </c>
      <c r="X248" s="65">
        <v>2584589</v>
      </c>
      <c r="Y248" s="42">
        <v>2140821</v>
      </c>
      <c r="Z248" s="42">
        <v>1765965</v>
      </c>
      <c r="AA248" s="42">
        <v>1516908.1563707066</v>
      </c>
      <c r="AB248" s="43">
        <v>8008283.1563707069</v>
      </c>
      <c r="AC248" s="65">
        <v>-1199346.265496297</v>
      </c>
      <c r="AD248" s="42">
        <v>-1482433.019854503</v>
      </c>
      <c r="AE248" s="42">
        <v>-755952.55177398678</v>
      </c>
      <c r="AF248" s="42">
        <v>521571.99999999953</v>
      </c>
      <c r="AG248" s="42">
        <v>0</v>
      </c>
      <c r="AH248" s="44">
        <v>0</v>
      </c>
    </row>
    <row r="249" spans="1:34" s="4" customFormat="1">
      <c r="A249" s="46">
        <v>50850</v>
      </c>
      <c r="B249" s="55" t="s">
        <v>291</v>
      </c>
      <c r="C249" s="56">
        <v>9.2677999999999999E-4</v>
      </c>
      <c r="D249" s="56">
        <v>1.0005999999999999E-3</v>
      </c>
      <c r="E249" s="64">
        <v>124651.65474426073</v>
      </c>
      <c r="F249" s="42">
        <v>37628</v>
      </c>
      <c r="G249" s="43">
        <v>162279.65474426071</v>
      </c>
      <c r="H249" s="65">
        <v>2050140</v>
      </c>
      <c r="I249" s="42">
        <v>2454375</v>
      </c>
      <c r="J249" s="42">
        <v>1678137</v>
      </c>
      <c r="K249" s="42">
        <v>1685556</v>
      </c>
      <c r="L249" s="44">
        <v>2441672</v>
      </c>
      <c r="M249" s="65">
        <v>115841</v>
      </c>
      <c r="N249" s="42">
        <v>-102439.43473072785</v>
      </c>
      <c r="O249" s="42">
        <v>13401.565269272149</v>
      </c>
      <c r="P249" s="42">
        <v>0</v>
      </c>
      <c r="Q249" s="44">
        <v>13401.565269272149</v>
      </c>
      <c r="R249" s="45">
        <v>40924</v>
      </c>
      <c r="S249" s="65">
        <v>49951</v>
      </c>
      <c r="T249" s="42">
        <v>115238</v>
      </c>
      <c r="U249" s="42">
        <v>154027</v>
      </c>
      <c r="V249" s="42">
        <v>49319.9500211837</v>
      </c>
      <c r="W249" s="44">
        <v>368535.9500211837</v>
      </c>
      <c r="X249" s="65">
        <v>164208</v>
      </c>
      <c r="Y249" s="42">
        <v>136014</v>
      </c>
      <c r="Z249" s="42">
        <v>112198</v>
      </c>
      <c r="AA249" s="42">
        <v>175788.70432323284</v>
      </c>
      <c r="AB249" s="43">
        <v>588208.70432323287</v>
      </c>
      <c r="AC249" s="65">
        <v>-91177.034978737822</v>
      </c>
      <c r="AD249" s="42">
        <v>-105326.35569103606</v>
      </c>
      <c r="AE249" s="42">
        <v>-56307.363632275235</v>
      </c>
      <c r="AF249" s="42">
        <v>33137.999999999942</v>
      </c>
      <c r="AG249" s="42">
        <v>0</v>
      </c>
      <c r="AH249" s="44">
        <v>0</v>
      </c>
    </row>
    <row r="250" spans="1:34" s="4" customFormat="1">
      <c r="A250" s="46">
        <v>50852</v>
      </c>
      <c r="B250" s="55" t="s">
        <v>292</v>
      </c>
      <c r="C250" s="56">
        <v>3.5822000000000002E-4</v>
      </c>
      <c r="D250" s="56">
        <v>3.7631999999999997E-4</v>
      </c>
      <c r="E250" s="64">
        <v>48181.02789409137</v>
      </c>
      <c r="F250" s="42">
        <v>14544</v>
      </c>
      <c r="G250" s="43">
        <v>62725.02789409137</v>
      </c>
      <c r="H250" s="65">
        <v>792422</v>
      </c>
      <c r="I250" s="42">
        <v>948668</v>
      </c>
      <c r="J250" s="42">
        <v>648635</v>
      </c>
      <c r="K250" s="42">
        <v>651503</v>
      </c>
      <c r="L250" s="44">
        <v>943758</v>
      </c>
      <c r="M250" s="65">
        <v>44775</v>
      </c>
      <c r="N250" s="42">
        <v>13162.730466509398</v>
      </c>
      <c r="O250" s="42">
        <v>57937.730466509398</v>
      </c>
      <c r="P250" s="42">
        <v>0</v>
      </c>
      <c r="Q250" s="44">
        <v>57937.730466509398</v>
      </c>
      <c r="R250" s="45">
        <v>15818</v>
      </c>
      <c r="S250" s="65">
        <v>19307</v>
      </c>
      <c r="T250" s="42">
        <v>44542</v>
      </c>
      <c r="U250" s="42">
        <v>59534</v>
      </c>
      <c r="V250" s="42">
        <v>48294.832703133659</v>
      </c>
      <c r="W250" s="44">
        <v>171677.83270313367</v>
      </c>
      <c r="X250" s="65">
        <v>63470</v>
      </c>
      <c r="Y250" s="42">
        <v>52572</v>
      </c>
      <c r="Z250" s="42">
        <v>43367</v>
      </c>
      <c r="AA250" s="42">
        <v>39714.659241218324</v>
      </c>
      <c r="AB250" s="43">
        <v>199123.65924121832</v>
      </c>
      <c r="AC250" s="65">
        <v>813.1944559772528</v>
      </c>
      <c r="AD250" s="42">
        <v>-22464.825959618967</v>
      </c>
      <c r="AE250" s="42">
        <v>-18602.19503444295</v>
      </c>
      <c r="AF250" s="42">
        <v>12808</v>
      </c>
      <c r="AG250" s="42">
        <v>0</v>
      </c>
      <c r="AH250" s="44">
        <v>0</v>
      </c>
    </row>
    <row r="251" spans="1:34" s="4" customFormat="1">
      <c r="A251" s="46">
        <v>50860</v>
      </c>
      <c r="B251" s="55" t="s">
        <v>293</v>
      </c>
      <c r="C251" s="56">
        <v>8.4880999999999997E-4</v>
      </c>
      <c r="D251" s="56">
        <v>8.1483E-4</v>
      </c>
      <c r="E251" s="64">
        <v>114164.29391276406</v>
      </c>
      <c r="F251" s="42">
        <v>34462</v>
      </c>
      <c r="G251" s="43">
        <v>148626.29391276406</v>
      </c>
      <c r="H251" s="65">
        <v>1877661</v>
      </c>
      <c r="I251" s="42">
        <v>2247889</v>
      </c>
      <c r="J251" s="42">
        <v>1536955</v>
      </c>
      <c r="K251" s="42">
        <v>1543750</v>
      </c>
      <c r="L251" s="44">
        <v>2236254</v>
      </c>
      <c r="M251" s="65">
        <v>106095</v>
      </c>
      <c r="N251" s="42">
        <v>-27142.333279245864</v>
      </c>
      <c r="O251" s="42">
        <v>78952.666720754132</v>
      </c>
      <c r="P251" s="42">
        <v>0</v>
      </c>
      <c r="Q251" s="44">
        <v>78952.666720754132</v>
      </c>
      <c r="R251" s="45">
        <v>37481</v>
      </c>
      <c r="S251" s="65">
        <v>45749</v>
      </c>
      <c r="T251" s="42">
        <v>105543</v>
      </c>
      <c r="U251" s="42">
        <v>141068</v>
      </c>
      <c r="V251" s="42">
        <v>87434.968417654687</v>
      </c>
      <c r="W251" s="44">
        <v>379794.96841765469</v>
      </c>
      <c r="X251" s="65">
        <v>150393</v>
      </c>
      <c r="Y251" s="42">
        <v>124571</v>
      </c>
      <c r="Z251" s="42">
        <v>102759</v>
      </c>
      <c r="AA251" s="42">
        <v>34283.507249632072</v>
      </c>
      <c r="AB251" s="43">
        <v>412006.50724963209</v>
      </c>
      <c r="AC251" s="65">
        <v>-18675.305705752522</v>
      </c>
      <c r="AD251" s="42">
        <v>-23097.913153069196</v>
      </c>
      <c r="AE251" s="42">
        <v>-20787.319973155652</v>
      </c>
      <c r="AF251" s="42">
        <v>30348.999999999964</v>
      </c>
      <c r="AG251" s="42">
        <v>0</v>
      </c>
      <c r="AH251" s="44">
        <v>0</v>
      </c>
    </row>
    <row r="252" spans="1:34" s="4" customFormat="1">
      <c r="A252" s="46">
        <v>51183</v>
      </c>
      <c r="B252" s="55" t="s">
        <v>294</v>
      </c>
      <c r="C252" s="56">
        <v>0</v>
      </c>
      <c r="D252" s="56">
        <v>0</v>
      </c>
      <c r="E252" s="64">
        <v>0</v>
      </c>
      <c r="F252" s="42">
        <v>0</v>
      </c>
      <c r="G252" s="43">
        <v>0</v>
      </c>
      <c r="H252" s="65">
        <v>0</v>
      </c>
      <c r="I252" s="42">
        <v>0</v>
      </c>
      <c r="J252" s="42">
        <v>0</v>
      </c>
      <c r="K252" s="42">
        <v>0</v>
      </c>
      <c r="L252" s="44">
        <v>0</v>
      </c>
      <c r="M252" s="65">
        <v>0</v>
      </c>
      <c r="N252" s="42">
        <v>-202283.17322072378</v>
      </c>
      <c r="O252" s="42">
        <v>-202283.17322072378</v>
      </c>
      <c r="P252" s="42">
        <v>0</v>
      </c>
      <c r="Q252" s="44">
        <v>-202283.17322072378</v>
      </c>
      <c r="R252" s="45">
        <v>0</v>
      </c>
      <c r="S252" s="65">
        <v>0</v>
      </c>
      <c r="T252" s="42">
        <v>0</v>
      </c>
      <c r="U252" s="42">
        <v>0</v>
      </c>
      <c r="V252" s="42">
        <v>0</v>
      </c>
      <c r="W252" s="44">
        <v>0</v>
      </c>
      <c r="X252" s="65">
        <v>0</v>
      </c>
      <c r="Y252" s="42">
        <v>0</v>
      </c>
      <c r="Z252" s="42">
        <v>0</v>
      </c>
      <c r="AA252" s="42">
        <v>146970.55077807844</v>
      </c>
      <c r="AB252" s="43">
        <v>146970.55077807844</v>
      </c>
      <c r="AC252" s="65">
        <v>-146970.55077807844</v>
      </c>
      <c r="AD252" s="42">
        <v>0</v>
      </c>
      <c r="AE252" s="42">
        <v>0</v>
      </c>
      <c r="AF252" s="42">
        <v>0</v>
      </c>
      <c r="AG252" s="42">
        <v>0</v>
      </c>
      <c r="AH252" s="44">
        <v>0</v>
      </c>
    </row>
    <row r="253" spans="1:34" s="4" customFormat="1">
      <c r="A253" s="46">
        <v>51340</v>
      </c>
      <c r="B253" s="55" t="s">
        <v>295</v>
      </c>
      <c r="C253" s="56">
        <v>3.9111000000000001E-4</v>
      </c>
      <c r="D253" s="56">
        <v>4.0681000000000002E-4</v>
      </c>
      <c r="E253" s="64">
        <v>52603.851244129088</v>
      </c>
      <c r="F253" s="42">
        <v>15879</v>
      </c>
      <c r="G253" s="43">
        <v>68482.851244129095</v>
      </c>
      <c r="H253" s="65">
        <v>865178</v>
      </c>
      <c r="I253" s="42">
        <v>1035770</v>
      </c>
      <c r="J253" s="42">
        <v>708190</v>
      </c>
      <c r="K253" s="42">
        <v>711321</v>
      </c>
      <c r="L253" s="44">
        <v>1030409</v>
      </c>
      <c r="M253" s="65">
        <v>48886</v>
      </c>
      <c r="N253" s="42">
        <v>5395.6591962293523</v>
      </c>
      <c r="O253" s="42">
        <v>54281.659196229353</v>
      </c>
      <c r="P253" s="42">
        <v>0</v>
      </c>
      <c r="Q253" s="44">
        <v>54281.659196229353</v>
      </c>
      <c r="R253" s="45">
        <v>17271</v>
      </c>
      <c r="S253" s="65">
        <v>21080</v>
      </c>
      <c r="T253" s="42">
        <v>48632</v>
      </c>
      <c r="U253" s="42">
        <v>65001</v>
      </c>
      <c r="V253" s="42">
        <v>38235.418880531804</v>
      </c>
      <c r="W253" s="44">
        <v>172948.4188805318</v>
      </c>
      <c r="X253" s="65">
        <v>69297</v>
      </c>
      <c r="Y253" s="42">
        <v>57399</v>
      </c>
      <c r="Z253" s="42">
        <v>47349</v>
      </c>
      <c r="AA253" s="42">
        <v>28099.861113354371</v>
      </c>
      <c r="AB253" s="43">
        <v>202144.86111335436</v>
      </c>
      <c r="AC253" s="65">
        <v>2616.2659357969042</v>
      </c>
      <c r="AD253" s="42">
        <v>-26718.520098998189</v>
      </c>
      <c r="AE253" s="42">
        <v>-19080.188069621279</v>
      </c>
      <c r="AF253" s="42">
        <v>13986</v>
      </c>
      <c r="AG253" s="42">
        <v>0</v>
      </c>
      <c r="AH253" s="44">
        <v>0</v>
      </c>
    </row>
    <row r="254" spans="1:34" s="4" customFormat="1">
      <c r="A254" s="46">
        <v>51407</v>
      </c>
      <c r="B254" s="55" t="s">
        <v>296</v>
      </c>
      <c r="C254" s="56">
        <v>6.9549999999999996E-5</v>
      </c>
      <c r="D254" s="56">
        <v>7.1539999999999996E-5</v>
      </c>
      <c r="E254" s="64">
        <v>9354.0313128796479</v>
      </c>
      <c r="F254" s="42">
        <v>2824</v>
      </c>
      <c r="G254" s="43">
        <v>12178.031312879648</v>
      </c>
      <c r="H254" s="65">
        <v>153852</v>
      </c>
      <c r="I254" s="42">
        <v>184188</v>
      </c>
      <c r="J254" s="42">
        <v>125935</v>
      </c>
      <c r="K254" s="42">
        <v>126492</v>
      </c>
      <c r="L254" s="44">
        <v>183235</v>
      </c>
      <c r="M254" s="65">
        <v>8693</v>
      </c>
      <c r="N254" s="42">
        <v>13304.58170817989</v>
      </c>
      <c r="O254" s="42">
        <v>21997.581708179889</v>
      </c>
      <c r="P254" s="42">
        <v>0</v>
      </c>
      <c r="Q254" s="44">
        <v>21997.581708179889</v>
      </c>
      <c r="R254" s="45">
        <v>3071</v>
      </c>
      <c r="S254" s="65">
        <v>3749</v>
      </c>
      <c r="T254" s="42">
        <v>8648</v>
      </c>
      <c r="U254" s="42">
        <v>11559</v>
      </c>
      <c r="V254" s="42">
        <v>16849.969336798618</v>
      </c>
      <c r="W254" s="44">
        <v>40805.969336798618</v>
      </c>
      <c r="X254" s="65">
        <v>12323</v>
      </c>
      <c r="Y254" s="42">
        <v>10207</v>
      </c>
      <c r="Z254" s="42">
        <v>8420</v>
      </c>
      <c r="AA254" s="42">
        <v>3649.5495549380394</v>
      </c>
      <c r="AB254" s="43">
        <v>34599.549554938043</v>
      </c>
      <c r="AC254" s="65">
        <v>7699.6116733677009</v>
      </c>
      <c r="AD254" s="42">
        <v>-831.07639799370281</v>
      </c>
      <c r="AE254" s="42">
        <v>-3150.1154935134168</v>
      </c>
      <c r="AF254" s="42">
        <v>2487.9999999999945</v>
      </c>
      <c r="AG254" s="42">
        <v>0</v>
      </c>
      <c r="AH254" s="44">
        <v>0</v>
      </c>
    </row>
    <row r="255" spans="1:34" s="4" customFormat="1">
      <c r="A255" s="46">
        <v>51530</v>
      </c>
      <c r="B255" s="55" t="s">
        <v>297</v>
      </c>
      <c r="C255" s="56">
        <v>2.94969E-3</v>
      </c>
      <c r="D255" s="56">
        <v>3.0126900000000002E-3</v>
      </c>
      <c r="E255" s="64">
        <v>396732.14265311975</v>
      </c>
      <c r="F255" s="42">
        <v>119759</v>
      </c>
      <c r="G255" s="43">
        <v>516491.14265311975</v>
      </c>
      <c r="H255" s="65">
        <v>6525040</v>
      </c>
      <c r="I255" s="42">
        <v>7811612</v>
      </c>
      <c r="J255" s="42">
        <v>5341054</v>
      </c>
      <c r="K255" s="42">
        <v>5364668</v>
      </c>
      <c r="L255" s="44">
        <v>7771181</v>
      </c>
      <c r="M255" s="65">
        <v>368691</v>
      </c>
      <c r="N255" s="42">
        <v>192232.9602906887</v>
      </c>
      <c r="O255" s="42">
        <v>560923.96029068867</v>
      </c>
      <c r="P255" s="42">
        <v>0</v>
      </c>
      <c r="Q255" s="44">
        <v>560923.96029068867</v>
      </c>
      <c r="R255" s="45">
        <v>130251</v>
      </c>
      <c r="S255" s="65">
        <v>158981</v>
      </c>
      <c r="T255" s="42">
        <v>366771</v>
      </c>
      <c r="U255" s="42">
        <v>490225</v>
      </c>
      <c r="V255" s="42">
        <v>230686.38088218911</v>
      </c>
      <c r="W255" s="44">
        <v>1246663.3808821891</v>
      </c>
      <c r="X255" s="65">
        <v>522630</v>
      </c>
      <c r="Y255" s="42">
        <v>432895</v>
      </c>
      <c r="Z255" s="42">
        <v>357096</v>
      </c>
      <c r="AA255" s="42">
        <v>292533.50999508379</v>
      </c>
      <c r="AB255" s="43">
        <v>1605154.5099950838</v>
      </c>
      <c r="AC255" s="65">
        <v>-30693.537753166078</v>
      </c>
      <c r="AD255" s="42">
        <v>-306155.00106026069</v>
      </c>
      <c r="AE255" s="42">
        <v>-127108.59029946786</v>
      </c>
      <c r="AF255" s="42">
        <v>105465.99999999994</v>
      </c>
      <c r="AG255" s="42">
        <v>0</v>
      </c>
      <c r="AH255" s="44">
        <v>0</v>
      </c>
    </row>
    <row r="256" spans="1:34" s="4" customFormat="1">
      <c r="A256" s="46">
        <v>51531</v>
      </c>
      <c r="B256" s="55" t="s">
        <v>298</v>
      </c>
      <c r="C256" s="56">
        <v>5.6167300000000003E-3</v>
      </c>
      <c r="D256" s="56">
        <v>6.68689E-3</v>
      </c>
      <c r="E256" s="64">
        <v>755447.11520750984</v>
      </c>
      <c r="F256" s="42">
        <v>228043</v>
      </c>
      <c r="G256" s="43">
        <v>983490.11520750984</v>
      </c>
      <c r="H256" s="65">
        <v>12424826</v>
      </c>
      <c r="I256" s="42">
        <v>14874688</v>
      </c>
      <c r="J256" s="42">
        <v>10170310</v>
      </c>
      <c r="K256" s="42">
        <v>10215275</v>
      </c>
      <c r="L256" s="44">
        <v>14797700</v>
      </c>
      <c r="M256" s="65">
        <v>702052</v>
      </c>
      <c r="N256" s="42">
        <v>-5730319.6559086759</v>
      </c>
      <c r="O256" s="42">
        <v>-5028267.6559086759</v>
      </c>
      <c r="P256" s="42">
        <v>0</v>
      </c>
      <c r="Q256" s="44">
        <v>-5028267.6559086759</v>
      </c>
      <c r="R256" s="45">
        <v>248022</v>
      </c>
      <c r="S256" s="65">
        <v>302729</v>
      </c>
      <c r="T256" s="42">
        <v>698397</v>
      </c>
      <c r="U256" s="42">
        <v>933474</v>
      </c>
      <c r="V256" s="42">
        <v>140935.92214928142</v>
      </c>
      <c r="W256" s="44">
        <v>2075535.9221492815</v>
      </c>
      <c r="X256" s="65">
        <v>995179</v>
      </c>
      <c r="Y256" s="42">
        <v>824309</v>
      </c>
      <c r="Z256" s="42">
        <v>679973</v>
      </c>
      <c r="AA256" s="42">
        <v>7987066.3265371071</v>
      </c>
      <c r="AB256" s="43">
        <v>10486527.326537106</v>
      </c>
      <c r="AC256" s="65">
        <v>-4941468.8958608937</v>
      </c>
      <c r="AD256" s="42">
        <v>-3140396.2696975195</v>
      </c>
      <c r="AE256" s="42">
        <v>-529955.23882941226</v>
      </c>
      <c r="AF256" s="42">
        <v>200829</v>
      </c>
      <c r="AG256" s="42">
        <v>0</v>
      </c>
      <c r="AH256" s="44">
        <v>0</v>
      </c>
    </row>
    <row r="257" spans="1:34" s="4" customFormat="1">
      <c r="A257" s="46">
        <v>51532</v>
      </c>
      <c r="B257" s="55" t="s">
        <v>299</v>
      </c>
      <c r="C257" s="56">
        <v>7.7960000000000006E-5</v>
      </c>
      <c r="D257" s="56">
        <v>8.3339999999999998E-5</v>
      </c>
      <c r="E257" s="64">
        <v>10486.061939352145</v>
      </c>
      <c r="F257" s="42">
        <v>3165</v>
      </c>
      <c r="G257" s="43">
        <v>13651.061939352145</v>
      </c>
      <c r="H257" s="65">
        <v>172456</v>
      </c>
      <c r="I257" s="42">
        <v>206460</v>
      </c>
      <c r="J257" s="42">
        <v>141164</v>
      </c>
      <c r="K257" s="42">
        <v>141788</v>
      </c>
      <c r="L257" s="44">
        <v>205392</v>
      </c>
      <c r="M257" s="65">
        <v>9744</v>
      </c>
      <c r="N257" s="42">
        <v>17559.091220788116</v>
      </c>
      <c r="O257" s="42">
        <v>27303.091220788116</v>
      </c>
      <c r="P257" s="42">
        <v>0</v>
      </c>
      <c r="Q257" s="44">
        <v>27303.091220788116</v>
      </c>
      <c r="R257" s="45">
        <v>3443</v>
      </c>
      <c r="S257" s="65">
        <v>4202</v>
      </c>
      <c r="T257" s="42">
        <v>9694</v>
      </c>
      <c r="U257" s="42">
        <v>12957</v>
      </c>
      <c r="V257" s="42">
        <v>28164.639578604885</v>
      </c>
      <c r="W257" s="44">
        <v>55017.639578604882</v>
      </c>
      <c r="X257" s="65">
        <v>13813</v>
      </c>
      <c r="Y257" s="42">
        <v>11441</v>
      </c>
      <c r="Z257" s="42">
        <v>9438</v>
      </c>
      <c r="AA257" s="42">
        <v>9382.4829313218397</v>
      </c>
      <c r="AB257" s="43">
        <v>44074.482931321836</v>
      </c>
      <c r="AC257" s="65">
        <v>13416.506763056366</v>
      </c>
      <c r="AD257" s="42">
        <v>-776.42696422348308</v>
      </c>
      <c r="AE257" s="42">
        <v>-4484.9231515498395</v>
      </c>
      <c r="AF257" s="42">
        <v>2788.0000000000018</v>
      </c>
      <c r="AG257" s="42">
        <v>0</v>
      </c>
      <c r="AH257" s="44">
        <v>0</v>
      </c>
    </row>
    <row r="258" spans="1:34" s="4" customFormat="1">
      <c r="A258" s="46">
        <v>51540</v>
      </c>
      <c r="B258" s="55" t="s">
        <v>300</v>
      </c>
      <c r="C258" s="56">
        <v>8.9552399999999997E-3</v>
      </c>
      <c r="D258" s="56">
        <v>8.2153E-3</v>
      </c>
      <c r="E258" s="64">
        <v>1204475.432774358</v>
      </c>
      <c r="F258" s="42">
        <v>363589</v>
      </c>
      <c r="G258" s="43">
        <v>1568064.432774358</v>
      </c>
      <c r="H258" s="65">
        <v>19809979</v>
      </c>
      <c r="I258" s="42">
        <v>23716005</v>
      </c>
      <c r="J258" s="42">
        <v>16215407</v>
      </c>
      <c r="K258" s="42">
        <v>16287099</v>
      </c>
      <c r="L258" s="44">
        <v>23593257</v>
      </c>
      <c r="M258" s="65">
        <v>1119343</v>
      </c>
      <c r="N258" s="42">
        <v>1347906.8412006514</v>
      </c>
      <c r="O258" s="42">
        <v>2467249.8412006516</v>
      </c>
      <c r="P258" s="42">
        <v>0</v>
      </c>
      <c r="Q258" s="44">
        <v>2467249.8412006516</v>
      </c>
      <c r="R258" s="45">
        <v>395443</v>
      </c>
      <c r="S258" s="65">
        <v>482666</v>
      </c>
      <c r="T258" s="42">
        <v>1113515</v>
      </c>
      <c r="U258" s="42">
        <v>1488319</v>
      </c>
      <c r="V258" s="42">
        <v>2168221.6553430161</v>
      </c>
      <c r="W258" s="44">
        <v>5252721.6553430166</v>
      </c>
      <c r="X258" s="65">
        <v>1586701</v>
      </c>
      <c r="Y258" s="42">
        <v>1314268</v>
      </c>
      <c r="Z258" s="42">
        <v>1084141</v>
      </c>
      <c r="AA258" s="42">
        <v>0</v>
      </c>
      <c r="AB258" s="43">
        <v>3985110</v>
      </c>
      <c r="AC258" s="65">
        <v>944840.46875784779</v>
      </c>
      <c r="AD258" s="42">
        <v>106312.80727059173</v>
      </c>
      <c r="AE258" s="42">
        <v>-103736.62068542317</v>
      </c>
      <c r="AF258" s="42">
        <v>320195.00000000047</v>
      </c>
      <c r="AG258" s="42">
        <v>0</v>
      </c>
      <c r="AH258" s="44">
        <v>0</v>
      </c>
    </row>
    <row r="259" spans="1:34" s="4" customFormat="1">
      <c r="A259" s="46">
        <v>51545</v>
      </c>
      <c r="B259" s="55" t="s">
        <v>301</v>
      </c>
      <c r="C259" s="56">
        <v>4.6411500000000001E-3</v>
      </c>
      <c r="D259" s="56">
        <v>4.5370899999999997E-3</v>
      </c>
      <c r="E259" s="64">
        <v>624232.5995061422</v>
      </c>
      <c r="F259" s="42">
        <v>188434</v>
      </c>
      <c r="G259" s="43">
        <v>812666.5995061422</v>
      </c>
      <c r="H259" s="65">
        <v>10266736</v>
      </c>
      <c r="I259" s="42">
        <v>12291076</v>
      </c>
      <c r="J259" s="42">
        <v>8403810</v>
      </c>
      <c r="K259" s="42">
        <v>8440965</v>
      </c>
      <c r="L259" s="44">
        <v>12227461</v>
      </c>
      <c r="M259" s="65">
        <v>580111</v>
      </c>
      <c r="N259" s="42">
        <v>568149.45127838443</v>
      </c>
      <c r="O259" s="42">
        <v>1148260.4512783843</v>
      </c>
      <c r="P259" s="42">
        <v>0</v>
      </c>
      <c r="Q259" s="44">
        <v>1148260.4512783843</v>
      </c>
      <c r="R259" s="45">
        <v>204942</v>
      </c>
      <c r="S259" s="65">
        <v>250147</v>
      </c>
      <c r="T259" s="42">
        <v>577091</v>
      </c>
      <c r="U259" s="42">
        <v>771338</v>
      </c>
      <c r="V259" s="42">
        <v>590302.81285539595</v>
      </c>
      <c r="W259" s="44">
        <v>2188878.812855396</v>
      </c>
      <c r="X259" s="65">
        <v>822325</v>
      </c>
      <c r="Y259" s="42">
        <v>681134</v>
      </c>
      <c r="Z259" s="42">
        <v>561868</v>
      </c>
      <c r="AA259" s="42">
        <v>28014.116130613333</v>
      </c>
      <c r="AB259" s="43">
        <v>2093341.1161306133</v>
      </c>
      <c r="AC259" s="65">
        <v>227956.37487937458</v>
      </c>
      <c r="AD259" s="42">
        <v>-159933.71125564823</v>
      </c>
      <c r="AE259" s="42">
        <v>-138429.96689894365</v>
      </c>
      <c r="AF259" s="42">
        <v>165945</v>
      </c>
      <c r="AG259" s="42">
        <v>0</v>
      </c>
      <c r="AH259" s="44">
        <v>0</v>
      </c>
    </row>
    <row r="260" spans="1:34" s="4" customFormat="1">
      <c r="A260" s="46">
        <v>51555</v>
      </c>
      <c r="B260" s="55" t="s">
        <v>302</v>
      </c>
      <c r="C260" s="56">
        <v>1.6318400000000001E-3</v>
      </c>
      <c r="D260" s="56">
        <v>1.72247E-3</v>
      </c>
      <c r="E260" s="64">
        <v>219482.01223330811</v>
      </c>
      <c r="F260" s="42">
        <v>66254</v>
      </c>
      <c r="G260" s="43">
        <v>285736.01223330811</v>
      </c>
      <c r="H260" s="65">
        <v>3609810</v>
      </c>
      <c r="I260" s="42">
        <v>4321573</v>
      </c>
      <c r="J260" s="42">
        <v>2954801</v>
      </c>
      <c r="K260" s="42">
        <v>2967865</v>
      </c>
      <c r="L260" s="44">
        <v>4299206</v>
      </c>
      <c r="M260" s="65">
        <v>203969</v>
      </c>
      <c r="N260" s="42">
        <v>-190378.67141522767</v>
      </c>
      <c r="O260" s="42">
        <v>13590.328584772331</v>
      </c>
      <c r="P260" s="42">
        <v>0</v>
      </c>
      <c r="Q260" s="44">
        <v>13590.328584772331</v>
      </c>
      <c r="R260" s="45">
        <v>72058</v>
      </c>
      <c r="S260" s="65">
        <v>87952</v>
      </c>
      <c r="T260" s="42">
        <v>202907</v>
      </c>
      <c r="U260" s="42">
        <v>271204</v>
      </c>
      <c r="V260" s="42">
        <v>264377.53619982011</v>
      </c>
      <c r="W260" s="44">
        <v>826440.53619982011</v>
      </c>
      <c r="X260" s="65">
        <v>289131</v>
      </c>
      <c r="Y260" s="42">
        <v>239488</v>
      </c>
      <c r="Z260" s="42">
        <v>197554</v>
      </c>
      <c r="AA260" s="42">
        <v>294004.36720248382</v>
      </c>
      <c r="AB260" s="43">
        <v>1020177.3672024838</v>
      </c>
      <c r="AC260" s="65">
        <v>-81951.863500615524</v>
      </c>
      <c r="AD260" s="42">
        <v>-82911.439377421804</v>
      </c>
      <c r="AE260" s="42">
        <v>-87220.528124626391</v>
      </c>
      <c r="AF260" s="42">
        <v>58347</v>
      </c>
      <c r="AG260" s="42">
        <v>0</v>
      </c>
      <c r="AH260" s="44">
        <v>0</v>
      </c>
    </row>
    <row r="261" spans="1:34" s="4" customFormat="1">
      <c r="A261" s="46">
        <v>53713</v>
      </c>
      <c r="B261" s="55" t="s">
        <v>303</v>
      </c>
      <c r="C261" s="56">
        <v>0</v>
      </c>
      <c r="D261" s="56">
        <v>0</v>
      </c>
      <c r="E261" s="64">
        <v>0</v>
      </c>
      <c r="F261" s="42">
        <v>0</v>
      </c>
      <c r="G261" s="43">
        <v>0</v>
      </c>
      <c r="H261" s="65">
        <v>0</v>
      </c>
      <c r="I261" s="42">
        <v>0</v>
      </c>
      <c r="J261" s="42">
        <v>0</v>
      </c>
      <c r="K261" s="42">
        <v>0</v>
      </c>
      <c r="L261" s="44">
        <v>0</v>
      </c>
      <c r="M261" s="65">
        <v>0</v>
      </c>
      <c r="N261" s="42">
        <v>-324248.01244008454</v>
      </c>
      <c r="O261" s="42">
        <v>-324248.01244008454</v>
      </c>
      <c r="P261" s="42">
        <v>0</v>
      </c>
      <c r="Q261" s="44">
        <v>-324248.01244008454</v>
      </c>
      <c r="R261" s="45">
        <v>0</v>
      </c>
      <c r="S261" s="65">
        <v>0</v>
      </c>
      <c r="T261" s="42">
        <v>0</v>
      </c>
      <c r="U261" s="42">
        <v>0</v>
      </c>
      <c r="V261" s="42">
        <v>0</v>
      </c>
      <c r="W261" s="44">
        <v>0</v>
      </c>
      <c r="X261" s="65">
        <v>0</v>
      </c>
      <c r="Y261" s="42">
        <v>0</v>
      </c>
      <c r="Z261" s="42">
        <v>0</v>
      </c>
      <c r="AA261" s="42">
        <v>97739.124881543903</v>
      </c>
      <c r="AB261" s="43">
        <v>97739.124881543903</v>
      </c>
      <c r="AC261" s="65">
        <v>-97739.124881543903</v>
      </c>
      <c r="AD261" s="42">
        <v>0</v>
      </c>
      <c r="AE261" s="42">
        <v>0</v>
      </c>
      <c r="AF261" s="42">
        <v>0</v>
      </c>
      <c r="AG261" s="42">
        <v>0</v>
      </c>
      <c r="AH261" s="44">
        <v>0</v>
      </c>
    </row>
    <row r="262" spans="1:34" s="4" customFormat="1">
      <c r="A262" s="46">
        <v>53721</v>
      </c>
      <c r="B262" s="55" t="s">
        <v>304</v>
      </c>
      <c r="C262" s="56">
        <v>1.5230809999999999E-2</v>
      </c>
      <c r="D262" s="56">
        <v>1.560723E-2</v>
      </c>
      <c r="E262" s="64">
        <v>2048535.3187164005</v>
      </c>
      <c r="F262" s="42">
        <v>618381</v>
      </c>
      <c r="G262" s="43">
        <v>2666916.3187164003</v>
      </c>
      <c r="H262" s="65">
        <v>33692232</v>
      </c>
      <c r="I262" s="42">
        <v>40335487</v>
      </c>
      <c r="J262" s="42">
        <v>27578690</v>
      </c>
      <c r="K262" s="42">
        <v>27700620</v>
      </c>
      <c r="L262" s="44">
        <v>40126721</v>
      </c>
      <c r="M262" s="65">
        <v>1903745</v>
      </c>
      <c r="N262" s="42">
        <v>2845264.0712398184</v>
      </c>
      <c r="O262" s="42">
        <v>4749009.0712398179</v>
      </c>
      <c r="P262" s="42">
        <v>0</v>
      </c>
      <c r="Q262" s="44">
        <v>4749009.0712398179</v>
      </c>
      <c r="R262" s="45">
        <v>672557</v>
      </c>
      <c r="S262" s="65">
        <v>820905</v>
      </c>
      <c r="T262" s="42">
        <v>1893834</v>
      </c>
      <c r="U262" s="42">
        <v>2531290</v>
      </c>
      <c r="V262" s="42">
        <v>3069714.7670842484</v>
      </c>
      <c r="W262" s="44">
        <v>8315743.7670842484</v>
      </c>
      <c r="X262" s="65">
        <v>2698614</v>
      </c>
      <c r="Y262" s="42">
        <v>2235268</v>
      </c>
      <c r="Z262" s="42">
        <v>1843875</v>
      </c>
      <c r="AA262" s="42">
        <v>699426.14101305522</v>
      </c>
      <c r="AB262" s="43">
        <v>7477183.1410130551</v>
      </c>
      <c r="AC262" s="65">
        <v>1599900.5593256229</v>
      </c>
      <c r="AD262" s="42">
        <v>-634103.90782584623</v>
      </c>
      <c r="AE262" s="42">
        <v>-671818.02542858373</v>
      </c>
      <c r="AF262" s="42">
        <v>544582.00000000035</v>
      </c>
      <c r="AG262" s="42">
        <v>0</v>
      </c>
      <c r="AH262" s="44">
        <v>0</v>
      </c>
    </row>
    <row r="263" spans="1:34" s="4" customFormat="1">
      <c r="A263" s="46">
        <v>53723</v>
      </c>
      <c r="B263" s="55" t="s">
        <v>305</v>
      </c>
      <c r="C263" s="56">
        <v>6.0840399999999998E-3</v>
      </c>
      <c r="D263" s="56">
        <v>6.7614199999999998E-3</v>
      </c>
      <c r="E263" s="64">
        <v>818300.37112854037</v>
      </c>
      <c r="F263" s="42">
        <v>247016</v>
      </c>
      <c r="G263" s="43">
        <v>1065316.3711285405</v>
      </c>
      <c r="H263" s="65">
        <v>13458568</v>
      </c>
      <c r="I263" s="42">
        <v>16112256</v>
      </c>
      <c r="J263" s="42">
        <v>11016476</v>
      </c>
      <c r="K263" s="42">
        <v>11065182</v>
      </c>
      <c r="L263" s="44">
        <v>16028864</v>
      </c>
      <c r="M263" s="65">
        <v>760463</v>
      </c>
      <c r="N263" s="42">
        <v>-490530.48752675991</v>
      </c>
      <c r="O263" s="42">
        <v>269932.51247324009</v>
      </c>
      <c r="P263" s="42">
        <v>0</v>
      </c>
      <c r="Q263" s="44">
        <v>269932.51247324009</v>
      </c>
      <c r="R263" s="45">
        <v>268657</v>
      </c>
      <c r="S263" s="65">
        <v>327915</v>
      </c>
      <c r="T263" s="42">
        <v>756503</v>
      </c>
      <c r="U263" s="42">
        <v>1011139</v>
      </c>
      <c r="V263" s="42">
        <v>218326.13526963239</v>
      </c>
      <c r="W263" s="44">
        <v>2313883.1352696326</v>
      </c>
      <c r="X263" s="65">
        <v>1077978</v>
      </c>
      <c r="Y263" s="42">
        <v>892892</v>
      </c>
      <c r="Z263" s="42">
        <v>736547</v>
      </c>
      <c r="AA263" s="42">
        <v>1356311.3989195102</v>
      </c>
      <c r="AB263" s="43">
        <v>4063728.3989195102</v>
      </c>
      <c r="AC263" s="65">
        <v>-730601.31365511741</v>
      </c>
      <c r="AD263" s="42">
        <v>-808726.36907548341</v>
      </c>
      <c r="AE263" s="42">
        <v>-428052.58091927692</v>
      </c>
      <c r="AF263" s="42">
        <v>217535</v>
      </c>
      <c r="AG263" s="42">
        <v>0</v>
      </c>
      <c r="AH263" s="44">
        <v>0</v>
      </c>
    </row>
    <row r="264" spans="1:34" s="4" customFormat="1">
      <c r="A264" s="46">
        <v>53724</v>
      </c>
      <c r="B264" s="55" t="s">
        <v>306</v>
      </c>
      <c r="C264" s="56">
        <v>0</v>
      </c>
      <c r="D264" s="56">
        <v>0</v>
      </c>
      <c r="E264" s="64">
        <v>0</v>
      </c>
      <c r="F264" s="42">
        <v>0</v>
      </c>
      <c r="G264" s="43">
        <v>0</v>
      </c>
      <c r="H264" s="65">
        <v>0</v>
      </c>
      <c r="I264" s="42">
        <v>0</v>
      </c>
      <c r="J264" s="42">
        <v>0</v>
      </c>
      <c r="K264" s="42">
        <v>0</v>
      </c>
      <c r="L264" s="44">
        <v>0</v>
      </c>
      <c r="M264" s="65">
        <v>0</v>
      </c>
      <c r="N264" s="42">
        <v>-162840.8580921744</v>
      </c>
      <c r="O264" s="42">
        <v>-162840.8580921744</v>
      </c>
      <c r="P264" s="42">
        <v>0</v>
      </c>
      <c r="Q264" s="44">
        <v>-162840.8580921744</v>
      </c>
      <c r="R264" s="45">
        <v>0</v>
      </c>
      <c r="S264" s="65">
        <v>0</v>
      </c>
      <c r="T264" s="42">
        <v>0</v>
      </c>
      <c r="U264" s="42">
        <v>0</v>
      </c>
      <c r="V264" s="42">
        <v>0</v>
      </c>
      <c r="W264" s="44">
        <v>0</v>
      </c>
      <c r="X264" s="65">
        <v>0</v>
      </c>
      <c r="Y264" s="42">
        <v>0</v>
      </c>
      <c r="Z264" s="42">
        <v>0</v>
      </c>
      <c r="AA264" s="42">
        <v>114976.33333333333</v>
      </c>
      <c r="AB264" s="43">
        <v>114976.33333333333</v>
      </c>
      <c r="AC264" s="65">
        <v>-114976.33333333333</v>
      </c>
      <c r="AD264" s="42">
        <v>0</v>
      </c>
      <c r="AE264" s="42">
        <v>0</v>
      </c>
      <c r="AF264" s="42">
        <v>0</v>
      </c>
      <c r="AG264" s="42">
        <v>0</v>
      </c>
      <c r="AH264" s="44">
        <v>0</v>
      </c>
    </row>
    <row r="265" spans="1:34" s="4" customFormat="1">
      <c r="A265" s="46">
        <v>53725</v>
      </c>
      <c r="B265" s="55" t="s">
        <v>307</v>
      </c>
      <c r="C265" s="56">
        <v>5.4571100000000003E-3</v>
      </c>
      <c r="D265" s="56">
        <v>5.5145200000000002E-3</v>
      </c>
      <c r="E265" s="64">
        <v>733978.2167453022</v>
      </c>
      <c r="F265" s="42">
        <v>221562</v>
      </c>
      <c r="G265" s="43">
        <v>955540.2167453022</v>
      </c>
      <c r="H265" s="65">
        <v>12071729</v>
      </c>
      <c r="I265" s="42">
        <v>14451969</v>
      </c>
      <c r="J265" s="42">
        <v>9881283</v>
      </c>
      <c r="K265" s="42">
        <v>9924970</v>
      </c>
      <c r="L265" s="44">
        <v>14377169</v>
      </c>
      <c r="M265" s="65">
        <v>682101</v>
      </c>
      <c r="N265" s="42">
        <v>823689.11267268937</v>
      </c>
      <c r="O265" s="42">
        <v>1505790.1126726894</v>
      </c>
      <c r="P265" s="42">
        <v>0</v>
      </c>
      <c r="Q265" s="44">
        <v>1505790.1126726894</v>
      </c>
      <c r="R265" s="45">
        <v>240973</v>
      </c>
      <c r="S265" s="65">
        <v>294125</v>
      </c>
      <c r="T265" s="42">
        <v>678550</v>
      </c>
      <c r="U265" s="42">
        <v>906946</v>
      </c>
      <c r="V265" s="42">
        <v>921546.23183079506</v>
      </c>
      <c r="W265" s="44">
        <v>2801167.2318307953</v>
      </c>
      <c r="X265" s="65">
        <v>966898</v>
      </c>
      <c r="Y265" s="42">
        <v>800884</v>
      </c>
      <c r="Z265" s="42">
        <v>660649</v>
      </c>
      <c r="AA265" s="42">
        <v>120444.23498100851</v>
      </c>
      <c r="AB265" s="43">
        <v>2548875.2349810083</v>
      </c>
      <c r="AC265" s="65">
        <v>472981.34669215092</v>
      </c>
      <c r="AD265" s="42">
        <v>-198571.89763267449</v>
      </c>
      <c r="AE265" s="42">
        <v>-217237.45220969006</v>
      </c>
      <c r="AF265" s="42">
        <v>195120.00000000058</v>
      </c>
      <c r="AG265" s="42">
        <v>0</v>
      </c>
      <c r="AH265" s="44">
        <v>0</v>
      </c>
    </row>
    <row r="266" spans="1:34" s="4" customFormat="1">
      <c r="A266" s="46">
        <v>53727</v>
      </c>
      <c r="B266" s="55" t="s">
        <v>308</v>
      </c>
      <c r="C266" s="56">
        <v>1.286691E-2</v>
      </c>
      <c r="D266" s="56">
        <v>1.2455870000000001E-2</v>
      </c>
      <c r="E266" s="64">
        <v>1730592.3176364659</v>
      </c>
      <c r="F266" s="42">
        <v>522405</v>
      </c>
      <c r="G266" s="43">
        <v>2252997.3176364657</v>
      </c>
      <c r="H266" s="65">
        <v>28463025</v>
      </c>
      <c r="I266" s="42">
        <v>34075212</v>
      </c>
      <c r="J266" s="42">
        <v>23298336</v>
      </c>
      <c r="K266" s="42">
        <v>23401342</v>
      </c>
      <c r="L266" s="44">
        <v>33898848</v>
      </c>
      <c r="M266" s="65">
        <v>1608274</v>
      </c>
      <c r="N266" s="42">
        <v>586119.27252226195</v>
      </c>
      <c r="O266" s="42">
        <v>2194393.2725222618</v>
      </c>
      <c r="P266" s="42">
        <v>0</v>
      </c>
      <c r="Q266" s="44">
        <v>2194393.2725222618</v>
      </c>
      <c r="R266" s="45">
        <v>568173</v>
      </c>
      <c r="S266" s="65">
        <v>693496</v>
      </c>
      <c r="T266" s="42">
        <v>1599901</v>
      </c>
      <c r="U266" s="42">
        <v>2138421</v>
      </c>
      <c r="V266" s="42">
        <v>1848782.8755596678</v>
      </c>
      <c r="W266" s="44">
        <v>6280600.8755596681</v>
      </c>
      <c r="X266" s="65">
        <v>2279775</v>
      </c>
      <c r="Y266" s="42">
        <v>1888343</v>
      </c>
      <c r="Z266" s="42">
        <v>1557696</v>
      </c>
      <c r="AA266" s="42">
        <v>67559.478405651898</v>
      </c>
      <c r="AB266" s="43">
        <v>5793373.4784056516</v>
      </c>
      <c r="AC266" s="65">
        <v>587822.07398592122</v>
      </c>
      <c r="AD266" s="42">
        <v>-214011.05919804866</v>
      </c>
      <c r="AE266" s="42">
        <v>-346643.61763385648</v>
      </c>
      <c r="AF266" s="42">
        <v>460060</v>
      </c>
      <c r="AG266" s="42">
        <v>0</v>
      </c>
      <c r="AH266" s="44">
        <v>0</v>
      </c>
    </row>
    <row r="267" spans="1:34" s="4" customFormat="1">
      <c r="A267" s="46">
        <v>53728</v>
      </c>
      <c r="B267" s="55" t="s">
        <v>309</v>
      </c>
      <c r="C267" s="56">
        <v>1.3327790000000001E-2</v>
      </c>
      <c r="D267" s="56">
        <v>1.3395219999999999E-2</v>
      </c>
      <c r="E267" s="64">
        <v>1792580.0447127991</v>
      </c>
      <c r="F267" s="42">
        <v>541117</v>
      </c>
      <c r="G267" s="43">
        <v>2333697.0447127991</v>
      </c>
      <c r="H267" s="65">
        <v>29482542</v>
      </c>
      <c r="I267" s="42">
        <v>35295753</v>
      </c>
      <c r="J267" s="42">
        <v>24132859</v>
      </c>
      <c r="K267" s="42">
        <v>24239555</v>
      </c>
      <c r="L267" s="44">
        <v>35113071</v>
      </c>
      <c r="M267" s="65">
        <v>1665881</v>
      </c>
      <c r="N267" s="42">
        <v>1262727.0236064985</v>
      </c>
      <c r="O267" s="42">
        <v>2928608.0236064987</v>
      </c>
      <c r="P267" s="42">
        <v>0</v>
      </c>
      <c r="Q267" s="44">
        <v>2928608.0236064987</v>
      </c>
      <c r="R267" s="45">
        <v>588524</v>
      </c>
      <c r="S267" s="65">
        <v>718337</v>
      </c>
      <c r="T267" s="42">
        <v>1657208</v>
      </c>
      <c r="U267" s="42">
        <v>2215017</v>
      </c>
      <c r="V267" s="42">
        <v>1705973.3512559801</v>
      </c>
      <c r="W267" s="44">
        <v>6296535.3512559803</v>
      </c>
      <c r="X267" s="65">
        <v>2361434</v>
      </c>
      <c r="Y267" s="42">
        <v>1955982</v>
      </c>
      <c r="Z267" s="42">
        <v>1613491</v>
      </c>
      <c r="AA267" s="42">
        <v>171862.20547110072</v>
      </c>
      <c r="AB267" s="43">
        <v>6102769.2054711003</v>
      </c>
      <c r="AC267" s="65">
        <v>709102.60491458094</v>
      </c>
      <c r="AD267" s="42">
        <v>-483373.91388081462</v>
      </c>
      <c r="AE267" s="42">
        <v>-508501.54524888704</v>
      </c>
      <c r="AF267" s="42">
        <v>476539.00000000076</v>
      </c>
      <c r="AG267" s="42">
        <v>0</v>
      </c>
      <c r="AH267" s="44">
        <v>0</v>
      </c>
    </row>
    <row r="268" spans="1:34" s="4" customFormat="1">
      <c r="A268" s="46">
        <v>53729</v>
      </c>
      <c r="B268" s="55" t="s">
        <v>310</v>
      </c>
      <c r="C268" s="56">
        <v>1.0940200000000001E-2</v>
      </c>
      <c r="D268" s="56">
        <v>1.131514E-2</v>
      </c>
      <c r="E268" s="64">
        <v>1471451.1911730068</v>
      </c>
      <c r="F268" s="42">
        <v>444179</v>
      </c>
      <c r="G268" s="43">
        <v>1915630.1911730068</v>
      </c>
      <c r="H268" s="65">
        <v>24200929</v>
      </c>
      <c r="I268" s="42">
        <v>28972740</v>
      </c>
      <c r="J268" s="42">
        <v>19809609</v>
      </c>
      <c r="K268" s="42">
        <v>19897190</v>
      </c>
      <c r="L268" s="44">
        <v>28822785</v>
      </c>
      <c r="M268" s="65">
        <v>1367449</v>
      </c>
      <c r="N268" s="42">
        <v>-2657375.0847299746</v>
      </c>
      <c r="O268" s="42">
        <v>-1289926.0847299746</v>
      </c>
      <c r="P268" s="42">
        <v>0</v>
      </c>
      <c r="Q268" s="44">
        <v>-1289926.0847299746</v>
      </c>
      <c r="R268" s="45">
        <v>483094</v>
      </c>
      <c r="S268" s="65">
        <v>589651</v>
      </c>
      <c r="T268" s="42">
        <v>1360329</v>
      </c>
      <c r="U268" s="42">
        <v>1818210</v>
      </c>
      <c r="V268" s="42">
        <v>361137.34087648761</v>
      </c>
      <c r="W268" s="44">
        <v>4129327.3408764875</v>
      </c>
      <c r="X268" s="65">
        <v>1938398</v>
      </c>
      <c r="Y268" s="42">
        <v>1605580</v>
      </c>
      <c r="Z268" s="42">
        <v>1324444</v>
      </c>
      <c r="AA268" s="42">
        <v>1560377.1082437094</v>
      </c>
      <c r="AB268" s="43">
        <v>6428799.1082437094</v>
      </c>
      <c r="AC268" s="65">
        <v>-1291879.7327814477</v>
      </c>
      <c r="AD268" s="42">
        <v>-884515.92693529301</v>
      </c>
      <c r="AE268" s="42">
        <v>-514245.10765048116</v>
      </c>
      <c r="AF268" s="42">
        <v>391169</v>
      </c>
      <c r="AG268" s="42">
        <v>0</v>
      </c>
      <c r="AH268" s="44">
        <v>0</v>
      </c>
    </row>
    <row r="269" spans="1:34" s="4" customFormat="1">
      <c r="A269" s="46">
        <v>53730</v>
      </c>
      <c r="B269" s="55" t="s">
        <v>311</v>
      </c>
      <c r="C269" s="56">
        <v>5.6605999999999996E-4</v>
      </c>
      <c r="D269" s="56">
        <v>6.0477000000000003E-4</v>
      </c>
      <c r="E269" s="64">
        <v>76135.403784733484</v>
      </c>
      <c r="F269" s="42">
        <v>22982</v>
      </c>
      <c r="G269" s="43">
        <v>99117.403784733484</v>
      </c>
      <c r="H269" s="65">
        <v>1252187</v>
      </c>
      <c r="I269" s="42">
        <v>1499087</v>
      </c>
      <c r="J269" s="42">
        <v>1024975</v>
      </c>
      <c r="K269" s="42">
        <v>1029506</v>
      </c>
      <c r="L269" s="44">
        <v>1491328</v>
      </c>
      <c r="M269" s="65">
        <v>70754</v>
      </c>
      <c r="N269" s="42">
        <v>72123.914068056169</v>
      </c>
      <c r="O269" s="42">
        <v>142877.91406805615</v>
      </c>
      <c r="P269" s="42">
        <v>0</v>
      </c>
      <c r="Q269" s="44">
        <v>142877.91406805615</v>
      </c>
      <c r="R269" s="45">
        <v>24996</v>
      </c>
      <c r="S269" s="65">
        <v>30509</v>
      </c>
      <c r="T269" s="42">
        <v>70385</v>
      </c>
      <c r="U269" s="42">
        <v>94077</v>
      </c>
      <c r="V269" s="42">
        <v>68576.256704417319</v>
      </c>
      <c r="W269" s="44">
        <v>263547.25670441729</v>
      </c>
      <c r="X269" s="65">
        <v>100295</v>
      </c>
      <c r="Y269" s="42">
        <v>83075</v>
      </c>
      <c r="Z269" s="42">
        <v>68528</v>
      </c>
      <c r="AA269" s="42">
        <v>67532.197092602175</v>
      </c>
      <c r="AB269" s="43">
        <v>319430.19709260215</v>
      </c>
      <c r="AC269" s="65">
        <v>10947.022495735928</v>
      </c>
      <c r="AD269" s="42">
        <v>-54611.025703287596</v>
      </c>
      <c r="AE269" s="42">
        <v>-32458.937180633176</v>
      </c>
      <c r="AF269" s="42">
        <v>20240</v>
      </c>
      <c r="AG269" s="42">
        <v>0</v>
      </c>
      <c r="AH269" s="44">
        <v>0</v>
      </c>
    </row>
    <row r="270" spans="1:34" s="4" customFormat="1">
      <c r="A270" s="46">
        <v>53736</v>
      </c>
      <c r="B270" s="55" t="s">
        <v>312</v>
      </c>
      <c r="C270" s="56">
        <v>0.12190415</v>
      </c>
      <c r="D270" s="56">
        <v>0.1249169</v>
      </c>
      <c r="E270" s="64">
        <v>16396044.094814159</v>
      </c>
      <c r="F270" s="42">
        <v>4949390</v>
      </c>
      <c r="G270" s="43">
        <v>21345434.094814159</v>
      </c>
      <c r="H270" s="65">
        <v>269665430</v>
      </c>
      <c r="I270" s="42">
        <v>322836623</v>
      </c>
      <c r="J270" s="42">
        <v>220733944</v>
      </c>
      <c r="K270" s="42">
        <v>221709849</v>
      </c>
      <c r="L270" s="44">
        <v>321165707</v>
      </c>
      <c r="M270" s="65">
        <v>15237168</v>
      </c>
      <c r="N270" s="42">
        <v>7262052.4293586109</v>
      </c>
      <c r="O270" s="42">
        <v>22499220.429358609</v>
      </c>
      <c r="P270" s="42">
        <v>0</v>
      </c>
      <c r="Q270" s="44">
        <v>22499220.429358609</v>
      </c>
      <c r="R270" s="45">
        <v>5383005</v>
      </c>
      <c r="S270" s="65">
        <v>6570348</v>
      </c>
      <c r="T270" s="42">
        <v>15157841</v>
      </c>
      <c r="U270" s="42">
        <v>20259903</v>
      </c>
      <c r="V270" s="42">
        <v>7640380.9059321675</v>
      </c>
      <c r="W270" s="44">
        <v>49628472.905932166</v>
      </c>
      <c r="X270" s="65">
        <v>21599130</v>
      </c>
      <c r="Y270" s="42">
        <v>17890611</v>
      </c>
      <c r="Z270" s="42">
        <v>14757979</v>
      </c>
      <c r="AA270" s="42">
        <v>5597994.2422072431</v>
      </c>
      <c r="AB270" s="43">
        <v>59845714.242207244</v>
      </c>
      <c r="AC270" s="65">
        <v>-499547.12353103608</v>
      </c>
      <c r="AD270" s="42">
        <v>-8699329.8411984704</v>
      </c>
      <c r="AE270" s="42">
        <v>-5377078.3715455681</v>
      </c>
      <c r="AF270" s="42">
        <v>4358714</v>
      </c>
      <c r="AG270" s="42">
        <v>0</v>
      </c>
      <c r="AH270" s="44">
        <v>0</v>
      </c>
    </row>
    <row r="271" spans="1:34" s="4" customFormat="1">
      <c r="A271" s="46">
        <v>53739</v>
      </c>
      <c r="B271" s="55" t="s">
        <v>464</v>
      </c>
      <c r="C271" s="56">
        <v>6.7863999999999999E-4</v>
      </c>
      <c r="D271" s="56">
        <v>8.0957999999999996E-4</v>
      </c>
      <c r="E271" s="64">
        <v>91275.770767996</v>
      </c>
      <c r="F271" s="42">
        <v>27553</v>
      </c>
      <c r="G271" s="43">
        <v>118828.770767996</v>
      </c>
      <c r="H271" s="65">
        <v>1501227</v>
      </c>
      <c r="I271" s="42">
        <v>1797230</v>
      </c>
      <c r="J271" s="42">
        <v>1228825</v>
      </c>
      <c r="K271" s="42">
        <v>1234258</v>
      </c>
      <c r="L271" s="44">
        <v>1787928</v>
      </c>
      <c r="M271" s="65">
        <v>84825</v>
      </c>
      <c r="N271" s="42">
        <v>324177.93444469979</v>
      </c>
      <c r="O271" s="42">
        <v>409002.93444469979</v>
      </c>
      <c r="P271" s="42">
        <v>0</v>
      </c>
      <c r="Q271" s="44">
        <v>409002.93444469979</v>
      </c>
      <c r="R271" s="45">
        <v>29967</v>
      </c>
      <c r="S271" s="65">
        <v>36577</v>
      </c>
      <c r="T271" s="42">
        <v>84384</v>
      </c>
      <c r="U271" s="42">
        <v>112787</v>
      </c>
      <c r="V271" s="42">
        <v>365699.68863152177</v>
      </c>
      <c r="W271" s="44">
        <v>599447.68863152177</v>
      </c>
      <c r="X271" s="65">
        <v>120242</v>
      </c>
      <c r="Y271" s="42">
        <v>99597</v>
      </c>
      <c r="Z271" s="42">
        <v>82158</v>
      </c>
      <c r="AA271" s="42">
        <v>223003.99150984327</v>
      </c>
      <c r="AB271" s="43">
        <v>525000.99150984327</v>
      </c>
      <c r="AC271" s="65">
        <v>212508.43546685396</v>
      </c>
      <c r="AD271" s="42">
        <v>-97797.903810613556</v>
      </c>
      <c r="AE271" s="42">
        <v>-64527.834534561895</v>
      </c>
      <c r="AF271" s="42">
        <v>24264</v>
      </c>
      <c r="AG271" s="42">
        <v>0</v>
      </c>
      <c r="AH271" s="44">
        <v>0</v>
      </c>
    </row>
    <row r="272" spans="1:34" s="4" customFormat="1">
      <c r="A272" s="46">
        <v>53746</v>
      </c>
      <c r="B272" s="55" t="s">
        <v>313</v>
      </c>
      <c r="C272" s="56">
        <v>4.4769299999999996E-3</v>
      </c>
      <c r="D272" s="56">
        <v>4.8326799999999998E-3</v>
      </c>
      <c r="E272" s="64">
        <v>602145.05059884454</v>
      </c>
      <c r="F272" s="42">
        <v>181766</v>
      </c>
      <c r="G272" s="43">
        <v>783911.05059884454</v>
      </c>
      <c r="H272" s="65">
        <v>9903463</v>
      </c>
      <c r="I272" s="42">
        <v>11856175</v>
      </c>
      <c r="J272" s="42">
        <v>8106454</v>
      </c>
      <c r="K272" s="42">
        <v>8142294</v>
      </c>
      <c r="L272" s="44">
        <v>11794811</v>
      </c>
      <c r="M272" s="65">
        <v>559585</v>
      </c>
      <c r="N272" s="42">
        <v>-413892.52332164458</v>
      </c>
      <c r="O272" s="42">
        <v>145692.47667835542</v>
      </c>
      <c r="P272" s="42">
        <v>0</v>
      </c>
      <c r="Q272" s="44">
        <v>145692.47667835542</v>
      </c>
      <c r="R272" s="45">
        <v>197691</v>
      </c>
      <c r="S272" s="65">
        <v>241296</v>
      </c>
      <c r="T272" s="42">
        <v>556672</v>
      </c>
      <c r="U272" s="42">
        <v>744045</v>
      </c>
      <c r="V272" s="42">
        <v>246361.5926612601</v>
      </c>
      <c r="W272" s="44">
        <v>1788374.5926612602</v>
      </c>
      <c r="X272" s="65">
        <v>793228</v>
      </c>
      <c r="Y272" s="42">
        <v>657033</v>
      </c>
      <c r="Z272" s="42">
        <v>541987</v>
      </c>
      <c r="AA272" s="42">
        <v>802550.00501609012</v>
      </c>
      <c r="AB272" s="43">
        <v>2794798.0050160903</v>
      </c>
      <c r="AC272" s="65">
        <v>-427614.70105236681</v>
      </c>
      <c r="AD272" s="42">
        <v>-467140.20555744495</v>
      </c>
      <c r="AE272" s="42">
        <v>-271742.50574501813</v>
      </c>
      <c r="AF272" s="42">
        <v>160074</v>
      </c>
      <c r="AG272" s="42">
        <v>0</v>
      </c>
      <c r="AH272" s="44">
        <v>0</v>
      </c>
    </row>
    <row r="273" spans="1:34" s="4" customFormat="1">
      <c r="A273" s="46">
        <v>53767</v>
      </c>
      <c r="B273" s="55" t="s">
        <v>314</v>
      </c>
      <c r="C273" s="56">
        <v>3.6220800000000002E-3</v>
      </c>
      <c r="D273" s="56">
        <v>4.1331700000000002E-3</v>
      </c>
      <c r="E273" s="64">
        <v>487167.02352716483</v>
      </c>
      <c r="F273" s="42">
        <v>147059</v>
      </c>
      <c r="G273" s="43">
        <v>634226.02352716483</v>
      </c>
      <c r="H273" s="65">
        <v>8012441</v>
      </c>
      <c r="I273" s="42">
        <v>9592291</v>
      </c>
      <c r="J273" s="42">
        <v>6558563</v>
      </c>
      <c r="K273" s="42">
        <v>6587559</v>
      </c>
      <c r="L273" s="44">
        <v>9542644</v>
      </c>
      <c r="M273" s="65">
        <v>452735</v>
      </c>
      <c r="N273" s="42">
        <v>-362168.10344943346</v>
      </c>
      <c r="O273" s="42">
        <v>90566.89655056654</v>
      </c>
      <c r="P273" s="42">
        <v>0</v>
      </c>
      <c r="Q273" s="44">
        <v>90566.89655056654</v>
      </c>
      <c r="R273" s="45">
        <v>159943</v>
      </c>
      <c r="S273" s="65">
        <v>195222</v>
      </c>
      <c r="T273" s="42">
        <v>450378</v>
      </c>
      <c r="U273" s="42">
        <v>601973</v>
      </c>
      <c r="V273" s="42">
        <v>229821.01663039924</v>
      </c>
      <c r="W273" s="44">
        <v>1477394.0166303993</v>
      </c>
      <c r="X273" s="65">
        <v>641765</v>
      </c>
      <c r="Y273" s="42">
        <v>531575</v>
      </c>
      <c r="Z273" s="42">
        <v>438497</v>
      </c>
      <c r="AA273" s="42">
        <v>967603.58246346912</v>
      </c>
      <c r="AB273" s="43">
        <v>2579440.5824634694</v>
      </c>
      <c r="AC273" s="65">
        <v>-422917.05448832409</v>
      </c>
      <c r="AD273" s="42">
        <v>-521131.79342740192</v>
      </c>
      <c r="AE273" s="42">
        <v>-287507.71791734383</v>
      </c>
      <c r="AF273" s="42">
        <v>129509.99999999977</v>
      </c>
      <c r="AG273" s="42">
        <v>0</v>
      </c>
      <c r="AH273" s="44">
        <v>0</v>
      </c>
    </row>
    <row r="274" spans="1:34" s="4" customFormat="1">
      <c r="A274" s="46">
        <v>54500</v>
      </c>
      <c r="B274" s="55" t="s">
        <v>315</v>
      </c>
      <c r="C274" s="56">
        <v>5.3660299999999999E-3</v>
      </c>
      <c r="D274" s="56">
        <v>5.3585999999999998E-3</v>
      </c>
      <c r="E274" s="64">
        <v>721728.39481294202</v>
      </c>
      <c r="F274" s="42">
        <v>217864</v>
      </c>
      <c r="G274" s="43">
        <v>939592.39481294202</v>
      </c>
      <c r="H274" s="65">
        <v>11870250</v>
      </c>
      <c r="I274" s="42">
        <v>14210763</v>
      </c>
      <c r="J274" s="42">
        <v>9716363</v>
      </c>
      <c r="K274" s="42">
        <v>9759321</v>
      </c>
      <c r="L274" s="44">
        <v>14137212</v>
      </c>
      <c r="M274" s="65">
        <v>670716</v>
      </c>
      <c r="N274" s="42">
        <v>1060471.6459899396</v>
      </c>
      <c r="O274" s="42">
        <v>1731187.6459899396</v>
      </c>
      <c r="P274" s="42">
        <v>0</v>
      </c>
      <c r="Q274" s="44">
        <v>1731187.6459899396</v>
      </c>
      <c r="R274" s="45">
        <v>236951</v>
      </c>
      <c r="S274" s="65">
        <v>289216</v>
      </c>
      <c r="T274" s="42">
        <v>667224</v>
      </c>
      <c r="U274" s="42">
        <v>891809</v>
      </c>
      <c r="V274" s="42">
        <v>888325.27601965028</v>
      </c>
      <c r="W274" s="44">
        <v>2736574.2760196505</v>
      </c>
      <c r="X274" s="65">
        <v>950760</v>
      </c>
      <c r="Y274" s="42">
        <v>787517</v>
      </c>
      <c r="Z274" s="42">
        <v>649623</v>
      </c>
      <c r="AA274" s="42">
        <v>11091.727913474544</v>
      </c>
      <c r="AB274" s="43">
        <v>2398991.7279134747</v>
      </c>
      <c r="AC274" s="65">
        <v>550448.57191313291</v>
      </c>
      <c r="AD274" s="42">
        <v>-210472.87615042878</v>
      </c>
      <c r="AE274" s="42">
        <v>-194255.14765652819</v>
      </c>
      <c r="AF274" s="42">
        <v>191861.99999999988</v>
      </c>
      <c r="AG274" s="42">
        <v>0</v>
      </c>
      <c r="AH274" s="44">
        <v>0</v>
      </c>
    </row>
    <row r="275" spans="1:34" s="4" customFormat="1">
      <c r="A275" s="46">
        <v>54515</v>
      </c>
      <c r="B275" s="55" t="s">
        <v>316</v>
      </c>
      <c r="C275" s="56">
        <v>1.933205E-2</v>
      </c>
      <c r="D275" s="56">
        <v>2.0309770000000001E-2</v>
      </c>
      <c r="E275" s="64">
        <v>2600150.9421788137</v>
      </c>
      <c r="F275" s="42">
        <v>784894</v>
      </c>
      <c r="G275" s="43">
        <v>3385044.9421788137</v>
      </c>
      <c r="H275" s="65">
        <v>42764628</v>
      </c>
      <c r="I275" s="42">
        <v>51196729</v>
      </c>
      <c r="J275" s="42">
        <v>35004876</v>
      </c>
      <c r="K275" s="42">
        <v>35159639</v>
      </c>
      <c r="L275" s="44">
        <v>50931748</v>
      </c>
      <c r="M275" s="65">
        <v>2416371</v>
      </c>
      <c r="N275" s="42">
        <v>1886910.8802529501</v>
      </c>
      <c r="O275" s="42">
        <v>4303281.8802529499</v>
      </c>
      <c r="P275" s="42">
        <v>0</v>
      </c>
      <c r="Q275" s="44">
        <v>4303281.8802529499</v>
      </c>
      <c r="R275" s="45">
        <v>853658</v>
      </c>
      <c r="S275" s="65">
        <v>1041952</v>
      </c>
      <c r="T275" s="42">
        <v>2403791</v>
      </c>
      <c r="U275" s="42">
        <v>3212897</v>
      </c>
      <c r="V275" s="42">
        <v>2437759.0204598317</v>
      </c>
      <c r="W275" s="44">
        <v>9096399.0204598308</v>
      </c>
      <c r="X275" s="65">
        <v>3425277</v>
      </c>
      <c r="Y275" s="42">
        <v>2837165</v>
      </c>
      <c r="Z275" s="42">
        <v>2340380</v>
      </c>
      <c r="AA275" s="42">
        <v>1727822.8660875587</v>
      </c>
      <c r="AB275" s="43">
        <v>10330644.86608756</v>
      </c>
      <c r="AC275" s="65">
        <v>630663.33889386104</v>
      </c>
      <c r="AD275" s="42">
        <v>-1551923.5693254713</v>
      </c>
      <c r="AE275" s="42">
        <v>-1004206.6151961171</v>
      </c>
      <c r="AF275" s="42">
        <v>691220.9999999986</v>
      </c>
      <c r="AG275" s="42">
        <v>0</v>
      </c>
      <c r="AH275" s="44">
        <v>0</v>
      </c>
    </row>
    <row r="276" spans="1:34" s="4" customFormat="1">
      <c r="A276" s="46">
        <v>54520</v>
      </c>
      <c r="B276" s="55" t="s">
        <v>317</v>
      </c>
      <c r="C276" s="56">
        <v>2.436841E-2</v>
      </c>
      <c r="D276" s="56">
        <v>2.422881E-2</v>
      </c>
      <c r="E276" s="64">
        <v>3277538.6609826596</v>
      </c>
      <c r="F276" s="42">
        <v>989374</v>
      </c>
      <c r="G276" s="43">
        <v>4266912.6609826591</v>
      </c>
      <c r="H276" s="65">
        <v>53905612</v>
      </c>
      <c r="I276" s="42">
        <v>64534433</v>
      </c>
      <c r="J276" s="42">
        <v>44124300</v>
      </c>
      <c r="K276" s="42">
        <v>44319381</v>
      </c>
      <c r="L276" s="44">
        <v>64200420</v>
      </c>
      <c r="M276" s="65">
        <v>3045881</v>
      </c>
      <c r="N276" s="42">
        <v>2597796.429077154</v>
      </c>
      <c r="O276" s="42">
        <v>5643677.429077154</v>
      </c>
      <c r="P276" s="42">
        <v>0</v>
      </c>
      <c r="Q276" s="44">
        <v>5643677.429077154</v>
      </c>
      <c r="R276" s="45">
        <v>1076052</v>
      </c>
      <c r="S276" s="65">
        <v>1313400</v>
      </c>
      <c r="T276" s="42">
        <v>3030024</v>
      </c>
      <c r="U276" s="42">
        <v>4049917</v>
      </c>
      <c r="V276" s="42">
        <v>3022077.4925374035</v>
      </c>
      <c r="W276" s="44">
        <v>11415418.492537403</v>
      </c>
      <c r="X276" s="65">
        <v>4317625</v>
      </c>
      <c r="Y276" s="42">
        <v>3576300</v>
      </c>
      <c r="Z276" s="42">
        <v>2950092</v>
      </c>
      <c r="AA276" s="42">
        <v>0</v>
      </c>
      <c r="AB276" s="43">
        <v>10844017</v>
      </c>
      <c r="AC276" s="65">
        <v>1482670.3604072123</v>
      </c>
      <c r="AD276" s="42">
        <v>-932485.04453824495</v>
      </c>
      <c r="AE276" s="42">
        <v>-850082.82333156385</v>
      </c>
      <c r="AF276" s="42">
        <v>871299</v>
      </c>
      <c r="AG276" s="42">
        <v>0</v>
      </c>
      <c r="AH276" s="44">
        <v>0</v>
      </c>
    </row>
    <row r="277" spans="1:34" s="4" customFormat="1">
      <c r="A277" s="46">
        <v>54523</v>
      </c>
      <c r="B277" s="55" t="s">
        <v>318</v>
      </c>
      <c r="C277" s="56">
        <v>1.8930140000000002E-2</v>
      </c>
      <c r="D277" s="56">
        <v>1.9355009999999999E-2</v>
      </c>
      <c r="E277" s="64">
        <v>2546093.9350563665</v>
      </c>
      <c r="F277" s="42">
        <v>768576</v>
      </c>
      <c r="G277" s="43">
        <v>3314669.9350563665</v>
      </c>
      <c r="H277" s="65">
        <v>41875558</v>
      </c>
      <c r="I277" s="42">
        <v>50132358</v>
      </c>
      <c r="J277" s="42">
        <v>34277131</v>
      </c>
      <c r="K277" s="42">
        <v>34428676</v>
      </c>
      <c r="L277" s="44">
        <v>49872886</v>
      </c>
      <c r="M277" s="65">
        <v>2366135</v>
      </c>
      <c r="N277" s="42">
        <v>-7321793.2127830926</v>
      </c>
      <c r="O277" s="42">
        <v>-4955658.2127830926</v>
      </c>
      <c r="P277" s="42">
        <v>0</v>
      </c>
      <c r="Q277" s="44">
        <v>-4955658.2127830926</v>
      </c>
      <c r="R277" s="45">
        <v>835911</v>
      </c>
      <c r="S277" s="65">
        <v>1020290</v>
      </c>
      <c r="T277" s="42">
        <v>2353817</v>
      </c>
      <c r="U277" s="42">
        <v>3146101</v>
      </c>
      <c r="V277" s="42">
        <v>288733.81346809829</v>
      </c>
      <c r="W277" s="44">
        <v>6808941.8134680986</v>
      </c>
      <c r="X277" s="65">
        <v>3354066</v>
      </c>
      <c r="Y277" s="42">
        <v>2778181</v>
      </c>
      <c r="Z277" s="42">
        <v>2291723</v>
      </c>
      <c r="AA277" s="42">
        <v>7156508.5190868694</v>
      </c>
      <c r="AB277" s="43">
        <v>15580478.519086869</v>
      </c>
      <c r="AC277" s="65">
        <v>-6197017.0133738276</v>
      </c>
      <c r="AD277" s="42">
        <v>-2429401.9734680974</v>
      </c>
      <c r="AE277" s="42">
        <v>-821969.71877684584</v>
      </c>
      <c r="AF277" s="42">
        <v>676852</v>
      </c>
      <c r="AG277" s="42">
        <v>0</v>
      </c>
      <c r="AH277" s="44">
        <v>0</v>
      </c>
    </row>
    <row r="278" spans="1:34" s="4" customFormat="1">
      <c r="A278" s="46">
        <v>54525</v>
      </c>
      <c r="B278" s="55" t="s">
        <v>319</v>
      </c>
      <c r="C278" s="56">
        <v>5.4879600000000001E-3</v>
      </c>
      <c r="D278" s="56">
        <v>5.6129200000000004E-3</v>
      </c>
      <c r="E278" s="64">
        <v>738129.03274498647</v>
      </c>
      <c r="F278" s="42">
        <v>222815</v>
      </c>
      <c r="G278" s="43">
        <v>960944.03274498647</v>
      </c>
      <c r="H278" s="65">
        <v>12139973</v>
      </c>
      <c r="I278" s="42">
        <v>14533668</v>
      </c>
      <c r="J278" s="42">
        <v>9937144</v>
      </c>
      <c r="K278" s="42">
        <v>9981078</v>
      </c>
      <c r="L278" s="44">
        <v>14458446</v>
      </c>
      <c r="M278" s="65">
        <v>685957</v>
      </c>
      <c r="N278" s="42">
        <v>717740.45342283905</v>
      </c>
      <c r="O278" s="42">
        <v>1403697.4534228391</v>
      </c>
      <c r="P278" s="42">
        <v>0</v>
      </c>
      <c r="Q278" s="44">
        <v>1403697.4534228391</v>
      </c>
      <c r="R278" s="45">
        <v>242336</v>
      </c>
      <c r="S278" s="65">
        <v>295788</v>
      </c>
      <c r="T278" s="42">
        <v>682385</v>
      </c>
      <c r="U278" s="42">
        <v>912073</v>
      </c>
      <c r="V278" s="42">
        <v>841967.54036499537</v>
      </c>
      <c r="W278" s="44">
        <v>2732213.5403649956</v>
      </c>
      <c r="X278" s="65">
        <v>972364</v>
      </c>
      <c r="Y278" s="42">
        <v>805411</v>
      </c>
      <c r="Z278" s="42">
        <v>664384</v>
      </c>
      <c r="AA278" s="42">
        <v>234084.17387309764</v>
      </c>
      <c r="AB278" s="43">
        <v>2676243.1738730976</v>
      </c>
      <c r="AC278" s="65">
        <v>389223.81302541017</v>
      </c>
      <c r="AD278" s="42">
        <v>-290640.54632688832</v>
      </c>
      <c r="AE278" s="42">
        <v>-238835.90020662415</v>
      </c>
      <c r="AF278" s="42">
        <v>196223.00000000026</v>
      </c>
      <c r="AG278" s="42">
        <v>0</v>
      </c>
      <c r="AH278" s="44">
        <v>0</v>
      </c>
    </row>
    <row r="279" spans="1:34" s="4" customFormat="1">
      <c r="A279" s="46">
        <v>54527</v>
      </c>
      <c r="B279" s="55" t="s">
        <v>320</v>
      </c>
      <c r="C279" s="56">
        <v>1.159695E-2</v>
      </c>
      <c r="D279" s="56">
        <v>1.141524E-2</v>
      </c>
      <c r="E279" s="64">
        <v>1559784.6512043192</v>
      </c>
      <c r="F279" s="42">
        <v>470844</v>
      </c>
      <c r="G279" s="43">
        <v>2030628.6512043192</v>
      </c>
      <c r="H279" s="65">
        <v>25653733</v>
      </c>
      <c r="I279" s="42">
        <v>30711999</v>
      </c>
      <c r="J279" s="42">
        <v>20998797</v>
      </c>
      <c r="K279" s="42">
        <v>21091637</v>
      </c>
      <c r="L279" s="44">
        <v>30553042</v>
      </c>
      <c r="M279" s="65">
        <v>1449538</v>
      </c>
      <c r="N279" s="42">
        <v>1572140.5600470726</v>
      </c>
      <c r="O279" s="42">
        <v>3021678.5600470724</v>
      </c>
      <c r="P279" s="42">
        <v>0</v>
      </c>
      <c r="Q279" s="44">
        <v>3021678.5600470724</v>
      </c>
      <c r="R279" s="45">
        <v>512094</v>
      </c>
      <c r="S279" s="65">
        <v>625048</v>
      </c>
      <c r="T279" s="42">
        <v>1441991</v>
      </c>
      <c r="U279" s="42">
        <v>1927359</v>
      </c>
      <c r="V279" s="42">
        <v>1766427.104942522</v>
      </c>
      <c r="W279" s="44">
        <v>5760825.104942522</v>
      </c>
      <c r="X279" s="65">
        <v>2054762</v>
      </c>
      <c r="Y279" s="42">
        <v>1701964</v>
      </c>
      <c r="Z279" s="42">
        <v>1403952</v>
      </c>
      <c r="AA279" s="42">
        <v>0</v>
      </c>
      <c r="AB279" s="43">
        <v>5160678</v>
      </c>
      <c r="AC279" s="65">
        <v>939899.59447617456</v>
      </c>
      <c r="AD279" s="42">
        <v>-384777.19149000233</v>
      </c>
      <c r="AE279" s="42">
        <v>-369626.29804365023</v>
      </c>
      <c r="AF279" s="42">
        <v>414651</v>
      </c>
      <c r="AG279" s="42">
        <v>0</v>
      </c>
      <c r="AH279" s="44">
        <v>0</v>
      </c>
    </row>
    <row r="280" spans="1:34" s="4" customFormat="1">
      <c r="A280" s="46">
        <v>55790</v>
      </c>
      <c r="B280" s="55" t="s">
        <v>322</v>
      </c>
      <c r="C280" s="56">
        <v>3.48439E-3</v>
      </c>
      <c r="D280" s="56">
        <v>3.64614E-3</v>
      </c>
      <c r="E280" s="64">
        <v>468649.31804665289</v>
      </c>
      <c r="F280" s="42">
        <v>141469</v>
      </c>
      <c r="G280" s="43">
        <v>610118.31804665294</v>
      </c>
      <c r="H280" s="65">
        <v>7707855</v>
      </c>
      <c r="I280" s="42">
        <v>9227649</v>
      </c>
      <c r="J280" s="42">
        <v>6309245</v>
      </c>
      <c r="K280" s="42">
        <v>6337139</v>
      </c>
      <c r="L280" s="44">
        <v>9179889</v>
      </c>
      <c r="M280" s="65">
        <v>435524</v>
      </c>
      <c r="N280" s="42">
        <v>-250009.2755897608</v>
      </c>
      <c r="O280" s="42">
        <v>185514.7244102392</v>
      </c>
      <c r="P280" s="42">
        <v>0</v>
      </c>
      <c r="Q280" s="44">
        <v>185514.7244102392</v>
      </c>
      <c r="R280" s="45">
        <v>153863</v>
      </c>
      <c r="S280" s="65">
        <v>187800</v>
      </c>
      <c r="T280" s="42">
        <v>433257</v>
      </c>
      <c r="U280" s="42">
        <v>579089</v>
      </c>
      <c r="V280" s="42">
        <v>74906.133851641935</v>
      </c>
      <c r="W280" s="44">
        <v>1275052.133851642</v>
      </c>
      <c r="X280" s="65">
        <v>617369</v>
      </c>
      <c r="Y280" s="42">
        <v>511368</v>
      </c>
      <c r="Z280" s="42">
        <v>421828</v>
      </c>
      <c r="AA280" s="42">
        <v>423472.60146118782</v>
      </c>
      <c r="AB280" s="43">
        <v>1974037.6014611879</v>
      </c>
      <c r="AC280" s="65">
        <v>-322195.97019746172</v>
      </c>
      <c r="AD280" s="42">
        <v>-324762.27207075432</v>
      </c>
      <c r="AE280" s="42">
        <v>-176611.22534132985</v>
      </c>
      <c r="AF280" s="42">
        <v>124584</v>
      </c>
      <c r="AG280" s="42">
        <v>0</v>
      </c>
      <c r="AH280" s="44">
        <v>0</v>
      </c>
    </row>
    <row r="281" spans="1:34" s="4" customFormat="1">
      <c r="A281" s="46">
        <v>55793</v>
      </c>
      <c r="B281" s="55" t="s">
        <v>323</v>
      </c>
      <c r="C281" s="56">
        <v>1.38123E-3</v>
      </c>
      <c r="D281" s="56">
        <v>1.3742400000000001E-3</v>
      </c>
      <c r="E281" s="64">
        <v>185774.67186804119</v>
      </c>
      <c r="F281" s="42">
        <v>56079</v>
      </c>
      <c r="G281" s="43">
        <v>241853.67186804119</v>
      </c>
      <c r="H281" s="65">
        <v>3055433</v>
      </c>
      <c r="I281" s="42">
        <v>3657887</v>
      </c>
      <c r="J281" s="42">
        <v>2501017</v>
      </c>
      <c r="K281" s="42">
        <v>2512074</v>
      </c>
      <c r="L281" s="44">
        <v>3638955</v>
      </c>
      <c r="M281" s="65">
        <v>172644</v>
      </c>
      <c r="N281" s="42">
        <v>-23923.031666411673</v>
      </c>
      <c r="O281" s="42">
        <v>148720.96833358833</v>
      </c>
      <c r="P281" s="42">
        <v>0</v>
      </c>
      <c r="Q281" s="44">
        <v>148720.96833358833</v>
      </c>
      <c r="R281" s="45">
        <v>60992</v>
      </c>
      <c r="S281" s="65">
        <v>74445</v>
      </c>
      <c r="T281" s="42">
        <v>171745</v>
      </c>
      <c r="U281" s="42">
        <v>229554</v>
      </c>
      <c r="V281" s="42">
        <v>101736.82680775947</v>
      </c>
      <c r="W281" s="44">
        <v>577480.82680775947</v>
      </c>
      <c r="X281" s="65">
        <v>244728</v>
      </c>
      <c r="Y281" s="42">
        <v>202709</v>
      </c>
      <c r="Z281" s="42">
        <v>167215</v>
      </c>
      <c r="AA281" s="42">
        <v>9931.3851350149962</v>
      </c>
      <c r="AB281" s="43">
        <v>624583.38513501501</v>
      </c>
      <c r="AC281" s="65">
        <v>30755.784312303513</v>
      </c>
      <c r="AD281" s="42">
        <v>-78781.047721584386</v>
      </c>
      <c r="AE281" s="42">
        <v>-48463.294917974643</v>
      </c>
      <c r="AF281" s="42">
        <v>49386</v>
      </c>
      <c r="AG281" s="42">
        <v>0</v>
      </c>
      <c r="AH281" s="44">
        <v>0</v>
      </c>
    </row>
    <row r="282" spans="1:34" s="4" customFormat="1">
      <c r="A282" s="46">
        <v>55794</v>
      </c>
      <c r="B282" s="55" t="s">
        <v>324</v>
      </c>
      <c r="C282" s="56">
        <v>1.76041E-3</v>
      </c>
      <c r="D282" s="56">
        <v>1.79083E-3</v>
      </c>
      <c r="E282" s="64">
        <v>236774.07685294063</v>
      </c>
      <c r="F282" s="42">
        <v>71474</v>
      </c>
      <c r="G282" s="43">
        <v>308248.07685294061</v>
      </c>
      <c r="H282" s="65">
        <v>3894221</v>
      </c>
      <c r="I282" s="42">
        <v>4662063</v>
      </c>
      <c r="J282" s="42">
        <v>3187605</v>
      </c>
      <c r="K282" s="42">
        <v>3201698</v>
      </c>
      <c r="L282" s="44">
        <v>4637933</v>
      </c>
      <c r="M282" s="65">
        <v>220039</v>
      </c>
      <c r="N282" s="42">
        <v>97772.887797247007</v>
      </c>
      <c r="O282" s="42">
        <v>317811.88779724704</v>
      </c>
      <c r="P282" s="42">
        <v>0</v>
      </c>
      <c r="Q282" s="44">
        <v>317811.88779724704</v>
      </c>
      <c r="R282" s="45">
        <v>77736</v>
      </c>
      <c r="S282" s="65">
        <v>94882</v>
      </c>
      <c r="T282" s="42">
        <v>218893</v>
      </c>
      <c r="U282" s="42">
        <v>292572</v>
      </c>
      <c r="V282" s="42">
        <v>220921.7200677185</v>
      </c>
      <c r="W282" s="44">
        <v>827268.72006771853</v>
      </c>
      <c r="X282" s="65">
        <v>311912</v>
      </c>
      <c r="Y282" s="42">
        <v>258357</v>
      </c>
      <c r="Z282" s="42">
        <v>213119</v>
      </c>
      <c r="AA282" s="42">
        <v>62002.834551558808</v>
      </c>
      <c r="AB282" s="43">
        <v>845390.83455155883</v>
      </c>
      <c r="AC282" s="65">
        <v>69151.108412177986</v>
      </c>
      <c r="AD282" s="42">
        <v>-76531.930158620118</v>
      </c>
      <c r="AE282" s="42">
        <v>-73684.292737398166</v>
      </c>
      <c r="AF282" s="42">
        <v>62943</v>
      </c>
      <c r="AG282" s="42">
        <v>0</v>
      </c>
      <c r="AH282" s="44">
        <v>0</v>
      </c>
    </row>
    <row r="283" spans="1:34" s="4" customFormat="1">
      <c r="A283" s="46">
        <v>56102</v>
      </c>
      <c r="B283" s="55" t="s">
        <v>322</v>
      </c>
      <c r="C283" s="56">
        <v>3.85192E-3</v>
      </c>
      <c r="D283" s="56">
        <v>3.4809099999999998E-3</v>
      </c>
      <c r="E283" s="64">
        <v>518080.46575236996</v>
      </c>
      <c r="F283" s="42">
        <v>156391</v>
      </c>
      <c r="G283" s="43">
        <v>674471.46575236996</v>
      </c>
      <c r="H283" s="65">
        <v>8520872</v>
      </c>
      <c r="I283" s="42">
        <v>10200972</v>
      </c>
      <c r="J283" s="42">
        <v>6974738</v>
      </c>
      <c r="K283" s="42">
        <v>7005574</v>
      </c>
      <c r="L283" s="44">
        <v>10148175</v>
      </c>
      <c r="M283" s="65">
        <v>481463</v>
      </c>
      <c r="N283" s="42">
        <v>1386803.5882672162</v>
      </c>
      <c r="O283" s="42">
        <v>1868266.5882672162</v>
      </c>
      <c r="P283" s="42">
        <v>0</v>
      </c>
      <c r="Q283" s="44">
        <v>1868266.5882672162</v>
      </c>
      <c r="R283" s="45">
        <v>170092</v>
      </c>
      <c r="S283" s="65">
        <v>207609</v>
      </c>
      <c r="T283" s="42">
        <v>478957</v>
      </c>
      <c r="U283" s="42">
        <v>640171</v>
      </c>
      <c r="V283" s="42">
        <v>1844317.5571321964</v>
      </c>
      <c r="W283" s="44">
        <v>3171054.5571321966</v>
      </c>
      <c r="X283" s="65">
        <v>682488</v>
      </c>
      <c r="Y283" s="42">
        <v>565306</v>
      </c>
      <c r="Z283" s="42">
        <v>466322</v>
      </c>
      <c r="AA283" s="42">
        <v>57725.857067690704</v>
      </c>
      <c r="AB283" s="43">
        <v>1771841.8570676907</v>
      </c>
      <c r="AC283" s="65">
        <v>917830.27207769547</v>
      </c>
      <c r="AD283" s="42">
        <v>372295.94594172772</v>
      </c>
      <c r="AE283" s="42">
        <v>-28639.517954917523</v>
      </c>
      <c r="AF283" s="42">
        <v>137726</v>
      </c>
      <c r="AG283" s="42">
        <v>0</v>
      </c>
      <c r="AH283" s="44">
        <v>0</v>
      </c>
    </row>
    <row r="284" spans="1:34" s="4" customFormat="1">
      <c r="A284" s="46">
        <v>56106</v>
      </c>
      <c r="B284" s="55" t="s">
        <v>325</v>
      </c>
      <c r="C284" s="56">
        <v>3.4359899999999999E-3</v>
      </c>
      <c r="D284" s="56">
        <v>3.5490299999999999E-3</v>
      </c>
      <c r="E284" s="64">
        <v>462138.41277532757</v>
      </c>
      <c r="F284" s="42">
        <v>139503</v>
      </c>
      <c r="G284" s="43">
        <v>601641.41277532757</v>
      </c>
      <c r="H284" s="65">
        <v>7600789</v>
      </c>
      <c r="I284" s="42">
        <v>9099472</v>
      </c>
      <c r="J284" s="42">
        <v>6221606</v>
      </c>
      <c r="K284" s="42">
        <v>6249113</v>
      </c>
      <c r="L284" s="44">
        <v>9052376</v>
      </c>
      <c r="M284" s="65">
        <v>429475</v>
      </c>
      <c r="N284" s="42">
        <v>54231.57666210895</v>
      </c>
      <c r="O284" s="42">
        <v>483706.57666210894</v>
      </c>
      <c r="P284" s="42">
        <v>0</v>
      </c>
      <c r="Q284" s="44">
        <v>483706.57666210894</v>
      </c>
      <c r="R284" s="45">
        <v>151725</v>
      </c>
      <c r="S284" s="65">
        <v>185192</v>
      </c>
      <c r="T284" s="42">
        <v>427239</v>
      </c>
      <c r="U284" s="42">
        <v>571046</v>
      </c>
      <c r="V284" s="42">
        <v>217116.67331377824</v>
      </c>
      <c r="W284" s="44">
        <v>1400593.6733137784</v>
      </c>
      <c r="X284" s="65">
        <v>608793</v>
      </c>
      <c r="Y284" s="42">
        <v>504265</v>
      </c>
      <c r="Z284" s="42">
        <v>415968</v>
      </c>
      <c r="AA284" s="42">
        <v>325556.38703282346</v>
      </c>
      <c r="AB284" s="43">
        <v>1854582.3870328234</v>
      </c>
      <c r="AC284" s="65">
        <v>-73120.477397890238</v>
      </c>
      <c r="AD284" s="42">
        <v>-343644.66356373491</v>
      </c>
      <c r="AE284" s="42">
        <v>-160079.57275742007</v>
      </c>
      <c r="AF284" s="42">
        <v>122856.00000000023</v>
      </c>
      <c r="AG284" s="42">
        <v>0</v>
      </c>
      <c r="AH284" s="44">
        <v>0</v>
      </c>
    </row>
    <row r="285" spans="1:34" s="4" customFormat="1">
      <c r="A285" s="46">
        <v>56107</v>
      </c>
      <c r="B285" s="55" t="s">
        <v>326</v>
      </c>
      <c r="C285" s="56">
        <v>4.3650900000000003E-3</v>
      </c>
      <c r="D285" s="56">
        <v>5.0105899999999997E-3</v>
      </c>
      <c r="E285" s="64">
        <v>587101.88052642252</v>
      </c>
      <c r="F285" s="42">
        <v>177226</v>
      </c>
      <c r="G285" s="43">
        <v>764327.88052642252</v>
      </c>
      <c r="H285" s="65">
        <v>9656061</v>
      </c>
      <c r="I285" s="42">
        <v>11559991</v>
      </c>
      <c r="J285" s="42">
        <v>7903944</v>
      </c>
      <c r="K285" s="42">
        <v>7938888</v>
      </c>
      <c r="L285" s="44">
        <v>11500160</v>
      </c>
      <c r="M285" s="65">
        <v>545606</v>
      </c>
      <c r="N285" s="42">
        <v>-24839.182458568615</v>
      </c>
      <c r="O285" s="42">
        <v>520766.8175414314</v>
      </c>
      <c r="P285" s="42">
        <v>0</v>
      </c>
      <c r="Q285" s="44">
        <v>520766.8175414314</v>
      </c>
      <c r="R285" s="45">
        <v>192752</v>
      </c>
      <c r="S285" s="65">
        <v>235268</v>
      </c>
      <c r="T285" s="42">
        <v>542765</v>
      </c>
      <c r="U285" s="42">
        <v>725458</v>
      </c>
      <c r="V285" s="42">
        <v>999526.10068230703</v>
      </c>
      <c r="W285" s="44">
        <v>2503017.100682307</v>
      </c>
      <c r="X285" s="65">
        <v>773412</v>
      </c>
      <c r="Y285" s="42">
        <v>640619</v>
      </c>
      <c r="Z285" s="42">
        <v>528447</v>
      </c>
      <c r="AA285" s="42">
        <v>1264010.4855189899</v>
      </c>
      <c r="AB285" s="43">
        <v>3206488.4855189901</v>
      </c>
      <c r="AC285" s="65">
        <v>-106006.62780508319</v>
      </c>
      <c r="AD285" s="42">
        <v>-398096.00507408916</v>
      </c>
      <c r="AE285" s="42">
        <v>-355443.75195751025</v>
      </c>
      <c r="AF285" s="42">
        <v>156075</v>
      </c>
      <c r="AG285" s="42">
        <v>0</v>
      </c>
      <c r="AH285" s="44">
        <v>0</v>
      </c>
    </row>
    <row r="286" spans="1:34" s="4" customFormat="1">
      <c r="A286" s="46">
        <v>56113</v>
      </c>
      <c r="B286" s="55" t="s">
        <v>327</v>
      </c>
      <c r="C286" s="56">
        <v>1.4810999999999999E-4</v>
      </c>
      <c r="D286" s="56">
        <v>1.6368E-4</v>
      </c>
      <c r="E286" s="64">
        <v>19921.583457337809</v>
      </c>
      <c r="F286" s="42">
        <v>6013</v>
      </c>
      <c r="G286" s="43">
        <v>25934.583457337809</v>
      </c>
      <c r="H286" s="65">
        <v>327636</v>
      </c>
      <c r="I286" s="42">
        <v>392237</v>
      </c>
      <c r="J286" s="42">
        <v>268185</v>
      </c>
      <c r="K286" s="42">
        <v>269371</v>
      </c>
      <c r="L286" s="44">
        <v>390207</v>
      </c>
      <c r="M286" s="65">
        <v>18513</v>
      </c>
      <c r="N286" s="42">
        <v>-13600.642739400084</v>
      </c>
      <c r="O286" s="42">
        <v>4912.3572605999161</v>
      </c>
      <c r="P286" s="42">
        <v>0</v>
      </c>
      <c r="Q286" s="44">
        <v>4912.3572605999161</v>
      </c>
      <c r="R286" s="45">
        <v>6540</v>
      </c>
      <c r="S286" s="65">
        <v>7983</v>
      </c>
      <c r="T286" s="42">
        <v>18416</v>
      </c>
      <c r="U286" s="42">
        <v>24615</v>
      </c>
      <c r="V286" s="42">
        <v>4283.2555723172436</v>
      </c>
      <c r="W286" s="44">
        <v>55297.255572317241</v>
      </c>
      <c r="X286" s="65">
        <v>26242</v>
      </c>
      <c r="Y286" s="42">
        <v>21737</v>
      </c>
      <c r="Z286" s="42">
        <v>17931</v>
      </c>
      <c r="AA286" s="42">
        <v>31892.809739550383</v>
      </c>
      <c r="AB286" s="43">
        <v>97802.809739550386</v>
      </c>
      <c r="AC286" s="65">
        <v>-15007.624211432032</v>
      </c>
      <c r="AD286" s="42">
        <v>-22650.797078583961</v>
      </c>
      <c r="AE286" s="42">
        <v>-10142.132877217144</v>
      </c>
      <c r="AF286" s="42">
        <v>5294.9999999999854</v>
      </c>
      <c r="AG286" s="42">
        <v>0</v>
      </c>
      <c r="AH286" s="44">
        <v>0</v>
      </c>
    </row>
    <row r="287" spans="1:34" s="4" customFormat="1">
      <c r="A287" s="46">
        <v>56114</v>
      </c>
      <c r="B287" s="55" t="s">
        <v>328</v>
      </c>
      <c r="C287" s="56">
        <v>6.2443000000000004E-4</v>
      </c>
      <c r="D287" s="56">
        <v>5.8162999999999997E-4</v>
      </c>
      <c r="E287" s="64">
        <v>83985.682425657666</v>
      </c>
      <c r="F287" s="42">
        <v>25352</v>
      </c>
      <c r="G287" s="43">
        <v>109337.68242565767</v>
      </c>
      <c r="H287" s="65">
        <v>1381308</v>
      </c>
      <c r="I287" s="42">
        <v>1653667</v>
      </c>
      <c r="J287" s="42">
        <v>1130666</v>
      </c>
      <c r="K287" s="42">
        <v>1135665</v>
      </c>
      <c r="L287" s="44">
        <v>1645108</v>
      </c>
      <c r="M287" s="65">
        <v>78049</v>
      </c>
      <c r="N287" s="42">
        <v>72561.873441408417</v>
      </c>
      <c r="O287" s="42">
        <v>150610.87344140842</v>
      </c>
      <c r="P287" s="42">
        <v>0</v>
      </c>
      <c r="Q287" s="44">
        <v>150610.87344140842</v>
      </c>
      <c r="R287" s="45">
        <v>27573</v>
      </c>
      <c r="S287" s="65">
        <v>33655</v>
      </c>
      <c r="T287" s="42">
        <v>77643</v>
      </c>
      <c r="U287" s="42">
        <v>103777</v>
      </c>
      <c r="V287" s="42">
        <v>148874.90427780041</v>
      </c>
      <c r="W287" s="44">
        <v>363949.90427780041</v>
      </c>
      <c r="X287" s="65">
        <v>110637</v>
      </c>
      <c r="Y287" s="42">
        <v>91641</v>
      </c>
      <c r="Z287" s="42">
        <v>75595</v>
      </c>
      <c r="AA287" s="42">
        <v>9076.0660203449079</v>
      </c>
      <c r="AB287" s="43">
        <v>286949.06602034491</v>
      </c>
      <c r="AC287" s="65">
        <v>59312.822877537401</v>
      </c>
      <c r="AD287" s="42">
        <v>5259.9750027671034</v>
      </c>
      <c r="AE287" s="42">
        <v>-9897.9596228490045</v>
      </c>
      <c r="AF287" s="42">
        <v>22326</v>
      </c>
      <c r="AG287" s="42">
        <v>0</v>
      </c>
      <c r="AH287" s="44">
        <v>0</v>
      </c>
    </row>
    <row r="288" spans="1:34" s="4" customFormat="1">
      <c r="A288" s="46">
        <v>56115</v>
      </c>
      <c r="B288" s="55" t="s">
        <v>329</v>
      </c>
      <c r="C288" s="56">
        <v>0</v>
      </c>
      <c r="D288" s="56">
        <v>0</v>
      </c>
      <c r="E288" s="64">
        <v>0</v>
      </c>
      <c r="F288" s="42">
        <v>0</v>
      </c>
      <c r="G288" s="43">
        <v>0</v>
      </c>
      <c r="H288" s="65">
        <v>0</v>
      </c>
      <c r="I288" s="42">
        <v>0</v>
      </c>
      <c r="J288" s="42">
        <v>0</v>
      </c>
      <c r="K288" s="42">
        <v>0</v>
      </c>
      <c r="L288" s="44">
        <v>0</v>
      </c>
      <c r="M288" s="65">
        <v>0</v>
      </c>
      <c r="N288" s="42">
        <v>-706482.91917580704</v>
      </c>
      <c r="O288" s="42">
        <v>-706482.91917580704</v>
      </c>
      <c r="P288" s="42">
        <v>0</v>
      </c>
      <c r="Q288" s="44">
        <v>-706482.91917580704</v>
      </c>
      <c r="R288" s="45">
        <v>0</v>
      </c>
      <c r="S288" s="65">
        <v>0</v>
      </c>
      <c r="T288" s="42">
        <v>0</v>
      </c>
      <c r="U288" s="42">
        <v>0</v>
      </c>
      <c r="V288" s="42">
        <v>0</v>
      </c>
      <c r="W288" s="44">
        <v>0</v>
      </c>
      <c r="X288" s="65">
        <v>0</v>
      </c>
      <c r="Y288" s="42">
        <v>0</v>
      </c>
      <c r="Z288" s="42">
        <v>0</v>
      </c>
      <c r="AA288" s="42">
        <v>188989.99999999997</v>
      </c>
      <c r="AB288" s="43">
        <v>188989.99999999997</v>
      </c>
      <c r="AC288" s="65">
        <v>-188989.99999999997</v>
      </c>
      <c r="AD288" s="42">
        <v>0</v>
      </c>
      <c r="AE288" s="42">
        <v>0</v>
      </c>
      <c r="AF288" s="42">
        <v>0</v>
      </c>
      <c r="AG288" s="42">
        <v>0</v>
      </c>
      <c r="AH288" s="44">
        <v>0</v>
      </c>
    </row>
    <row r="289" spans="1:34" s="4" customFormat="1">
      <c r="A289" s="46">
        <v>56116</v>
      </c>
      <c r="B289" s="55" t="s">
        <v>330</v>
      </c>
      <c r="C289" s="56">
        <v>0</v>
      </c>
      <c r="D289" s="56">
        <v>0</v>
      </c>
      <c r="E289" s="64">
        <v>0</v>
      </c>
      <c r="F289" s="42">
        <v>0</v>
      </c>
      <c r="G289" s="43">
        <v>0</v>
      </c>
      <c r="H289" s="65">
        <v>0</v>
      </c>
      <c r="I289" s="42">
        <v>0</v>
      </c>
      <c r="J289" s="42">
        <v>0</v>
      </c>
      <c r="K289" s="42">
        <v>0</v>
      </c>
      <c r="L289" s="44">
        <v>0</v>
      </c>
      <c r="M289" s="65">
        <v>0</v>
      </c>
      <c r="N289" s="42">
        <v>-58105.815459664707</v>
      </c>
      <c r="O289" s="42">
        <v>-58105.815459664707</v>
      </c>
      <c r="P289" s="42">
        <v>0</v>
      </c>
      <c r="Q289" s="44">
        <v>-58105.815459664707</v>
      </c>
      <c r="R289" s="45">
        <v>0</v>
      </c>
      <c r="S289" s="65">
        <v>0</v>
      </c>
      <c r="T289" s="42">
        <v>0</v>
      </c>
      <c r="U289" s="42">
        <v>0</v>
      </c>
      <c r="V289" s="42">
        <v>0</v>
      </c>
      <c r="W289" s="44">
        <v>0</v>
      </c>
      <c r="X289" s="65">
        <v>0</v>
      </c>
      <c r="Y289" s="42">
        <v>0</v>
      </c>
      <c r="Z289" s="42">
        <v>0</v>
      </c>
      <c r="AA289" s="42">
        <v>16287.666666666664</v>
      </c>
      <c r="AB289" s="43">
        <v>16287.666666666664</v>
      </c>
      <c r="AC289" s="65">
        <v>-16287.666666666664</v>
      </c>
      <c r="AD289" s="42">
        <v>0</v>
      </c>
      <c r="AE289" s="42">
        <v>0</v>
      </c>
      <c r="AF289" s="42">
        <v>0</v>
      </c>
      <c r="AG289" s="42">
        <v>0</v>
      </c>
      <c r="AH289" s="44">
        <v>0</v>
      </c>
    </row>
    <row r="290" spans="1:34" s="4" customFormat="1">
      <c r="A290" s="46">
        <v>56142</v>
      </c>
      <c r="B290" s="55" t="s">
        <v>475</v>
      </c>
      <c r="C290" s="56">
        <v>1.1661919999999999E-2</v>
      </c>
      <c r="D290" s="56">
        <v>7.8307600000000008E-3</v>
      </c>
      <c r="E290" s="64">
        <v>1568522.5098563978</v>
      </c>
      <c r="F290" s="42">
        <v>473482</v>
      </c>
      <c r="G290" s="43">
        <v>2042004.5098563978</v>
      </c>
      <c r="H290" s="65">
        <v>25797454</v>
      </c>
      <c r="I290" s="42">
        <v>30884058</v>
      </c>
      <c r="J290" s="42">
        <v>21116439</v>
      </c>
      <c r="K290" s="42">
        <v>21209799</v>
      </c>
      <c r="L290" s="44">
        <v>30724211</v>
      </c>
      <c r="M290" s="65">
        <v>1457659</v>
      </c>
      <c r="N290" s="42">
        <v>7771397.4741274277</v>
      </c>
      <c r="O290" s="42">
        <v>9229056.4741274267</v>
      </c>
      <c r="P290" s="42">
        <v>0</v>
      </c>
      <c r="Q290" s="44">
        <v>9229056.4741274267</v>
      </c>
      <c r="R290" s="45">
        <v>514963</v>
      </c>
      <c r="S290" s="65">
        <v>628550</v>
      </c>
      <c r="T290" s="42">
        <v>1450070</v>
      </c>
      <c r="U290" s="42">
        <v>1938157</v>
      </c>
      <c r="V290" s="42">
        <v>14272031.603731254</v>
      </c>
      <c r="W290" s="44">
        <v>18288808.603731252</v>
      </c>
      <c r="X290" s="65">
        <v>2066274</v>
      </c>
      <c r="Y290" s="42">
        <v>1711499</v>
      </c>
      <c r="Z290" s="42">
        <v>1411817</v>
      </c>
      <c r="AA290" s="42">
        <v>0</v>
      </c>
      <c r="AB290" s="43">
        <v>5189590</v>
      </c>
      <c r="AC290" s="65">
        <v>7379416.4741274277</v>
      </c>
      <c r="AD290" s="42">
        <v>4569015.7273410037</v>
      </c>
      <c r="AE290" s="42">
        <v>733811.40226282156</v>
      </c>
      <c r="AF290" s="42">
        <v>416975</v>
      </c>
      <c r="AG290" s="42">
        <v>0</v>
      </c>
      <c r="AH290" s="44">
        <v>0</v>
      </c>
    </row>
    <row r="291" spans="1:34" s="4" customFormat="1">
      <c r="A291" s="46">
        <v>57122</v>
      </c>
      <c r="B291" s="55" t="s">
        <v>470</v>
      </c>
      <c r="C291" s="56">
        <v>0</v>
      </c>
      <c r="D291" s="56">
        <v>0</v>
      </c>
      <c r="E291" s="64">
        <v>0</v>
      </c>
      <c r="F291" s="42">
        <v>0</v>
      </c>
      <c r="G291" s="43">
        <v>0</v>
      </c>
      <c r="H291" s="65">
        <v>0</v>
      </c>
      <c r="I291" s="42">
        <v>0</v>
      </c>
      <c r="J291" s="42">
        <v>0</v>
      </c>
      <c r="K291" s="42">
        <v>0</v>
      </c>
      <c r="L291" s="44">
        <v>0</v>
      </c>
      <c r="M291" s="65">
        <v>0</v>
      </c>
      <c r="N291" s="42">
        <v>0</v>
      </c>
      <c r="O291" s="42">
        <v>0</v>
      </c>
      <c r="P291" s="42">
        <v>0</v>
      </c>
      <c r="Q291" s="44">
        <v>0</v>
      </c>
      <c r="R291" s="45">
        <v>0</v>
      </c>
      <c r="S291" s="65">
        <v>0</v>
      </c>
      <c r="T291" s="42">
        <v>0</v>
      </c>
      <c r="U291" s="42">
        <v>0</v>
      </c>
      <c r="V291" s="42">
        <v>0</v>
      </c>
      <c r="W291" s="44">
        <v>0</v>
      </c>
      <c r="X291" s="65">
        <v>0</v>
      </c>
      <c r="Y291" s="42">
        <v>0</v>
      </c>
      <c r="Z291" s="42">
        <v>0</v>
      </c>
      <c r="AA291" s="42">
        <v>0</v>
      </c>
      <c r="AB291" s="43">
        <v>0</v>
      </c>
      <c r="AC291" s="65">
        <v>0</v>
      </c>
      <c r="AD291" s="42">
        <v>0</v>
      </c>
      <c r="AE291" s="42">
        <v>0</v>
      </c>
      <c r="AF291" s="42">
        <v>0</v>
      </c>
      <c r="AG291" s="42">
        <v>0</v>
      </c>
      <c r="AH291" s="44">
        <v>0</v>
      </c>
    </row>
    <row r="292" spans="1:34" s="4" customFormat="1">
      <c r="A292" s="46">
        <v>57123</v>
      </c>
      <c r="B292" s="55" t="s">
        <v>331</v>
      </c>
      <c r="C292" s="56">
        <v>2.7917300000000001E-3</v>
      </c>
      <c r="D292" s="56">
        <v>2.7710600000000001E-3</v>
      </c>
      <c r="E292" s="64">
        <v>375486.98253191751</v>
      </c>
      <c r="F292" s="42">
        <v>113346</v>
      </c>
      <c r="G292" s="43">
        <v>488832.98253191751</v>
      </c>
      <c r="H292" s="65">
        <v>6175615</v>
      </c>
      <c r="I292" s="42">
        <v>7393290</v>
      </c>
      <c r="J292" s="42">
        <v>5055034</v>
      </c>
      <c r="K292" s="42">
        <v>5077383</v>
      </c>
      <c r="L292" s="44">
        <v>7355024</v>
      </c>
      <c r="M292" s="65">
        <v>348947</v>
      </c>
      <c r="N292" s="42">
        <v>2369.8630695393103</v>
      </c>
      <c r="O292" s="42">
        <v>351316.86306953931</v>
      </c>
      <c r="P292" s="42">
        <v>0</v>
      </c>
      <c r="Q292" s="44">
        <v>351316.86306953931</v>
      </c>
      <c r="R292" s="45">
        <v>123276</v>
      </c>
      <c r="S292" s="65">
        <v>150468</v>
      </c>
      <c r="T292" s="42">
        <v>347130</v>
      </c>
      <c r="U292" s="42">
        <v>463973</v>
      </c>
      <c r="V292" s="42">
        <v>127352.40969546723</v>
      </c>
      <c r="W292" s="44">
        <v>1088923.4096954672</v>
      </c>
      <c r="X292" s="65">
        <v>494642</v>
      </c>
      <c r="Y292" s="42">
        <v>409713</v>
      </c>
      <c r="Z292" s="42">
        <v>337973</v>
      </c>
      <c r="AA292" s="42">
        <v>16228.060710027607</v>
      </c>
      <c r="AB292" s="43">
        <v>1258556.0607100276</v>
      </c>
      <c r="AC292" s="65">
        <v>8702.4224746804684</v>
      </c>
      <c r="AD292" s="42">
        <v>-182184.48199423947</v>
      </c>
      <c r="AE292" s="42">
        <v>-95971.591495001368</v>
      </c>
      <c r="AF292" s="42">
        <v>99821</v>
      </c>
      <c r="AG292" s="42">
        <v>0</v>
      </c>
      <c r="AH292" s="44">
        <v>0</v>
      </c>
    </row>
    <row r="293" spans="1:34" s="4" customFormat="1">
      <c r="A293" s="46">
        <v>57124</v>
      </c>
      <c r="B293" s="55" t="s">
        <v>332</v>
      </c>
      <c r="C293" s="56">
        <v>0</v>
      </c>
      <c r="D293" s="56">
        <v>0</v>
      </c>
      <c r="E293" s="64">
        <v>0</v>
      </c>
      <c r="F293" s="42">
        <v>0</v>
      </c>
      <c r="G293" s="43">
        <v>0</v>
      </c>
      <c r="H293" s="65">
        <v>0</v>
      </c>
      <c r="I293" s="42">
        <v>0</v>
      </c>
      <c r="J293" s="42">
        <v>0</v>
      </c>
      <c r="K293" s="42">
        <v>0</v>
      </c>
      <c r="L293" s="44">
        <v>0</v>
      </c>
      <c r="M293" s="65">
        <v>0</v>
      </c>
      <c r="N293" s="42">
        <v>-209238.16944031254</v>
      </c>
      <c r="O293" s="42">
        <v>-209238.16944031254</v>
      </c>
      <c r="P293" s="42">
        <v>0</v>
      </c>
      <c r="Q293" s="44">
        <v>-209238.16944031254</v>
      </c>
      <c r="R293" s="45">
        <v>0</v>
      </c>
      <c r="S293" s="65">
        <v>0</v>
      </c>
      <c r="T293" s="42">
        <v>0</v>
      </c>
      <c r="U293" s="42">
        <v>0</v>
      </c>
      <c r="V293" s="42">
        <v>0</v>
      </c>
      <c r="W293" s="44">
        <v>0</v>
      </c>
      <c r="X293" s="65">
        <v>0</v>
      </c>
      <c r="Y293" s="42">
        <v>0</v>
      </c>
      <c r="Z293" s="42">
        <v>0</v>
      </c>
      <c r="AA293" s="42">
        <v>165965.8053173892</v>
      </c>
      <c r="AB293" s="43">
        <v>165965.8053173892</v>
      </c>
      <c r="AC293" s="65">
        <v>-165965.8053173892</v>
      </c>
      <c r="AD293" s="42">
        <v>0</v>
      </c>
      <c r="AE293" s="42">
        <v>0</v>
      </c>
      <c r="AF293" s="42">
        <v>0</v>
      </c>
      <c r="AG293" s="42">
        <v>0</v>
      </c>
      <c r="AH293" s="44">
        <v>0</v>
      </c>
    </row>
    <row r="294" spans="1:34" s="4" customFormat="1">
      <c r="A294" s="46">
        <v>57126</v>
      </c>
      <c r="B294" s="55" t="s">
        <v>322</v>
      </c>
      <c r="C294" s="56">
        <v>1.91135E-3</v>
      </c>
      <c r="D294" s="56">
        <v>1.8134900000000001E-3</v>
      </c>
      <c r="E294" s="64">
        <v>257076.10460077322</v>
      </c>
      <c r="F294" s="42">
        <v>77602</v>
      </c>
      <c r="G294" s="43">
        <v>334678.10460077319</v>
      </c>
      <c r="H294" s="65">
        <v>4228117</v>
      </c>
      <c r="I294" s="42">
        <v>5061795</v>
      </c>
      <c r="J294" s="42">
        <v>3460914</v>
      </c>
      <c r="K294" s="42">
        <v>3476216</v>
      </c>
      <c r="L294" s="44">
        <v>5035596</v>
      </c>
      <c r="M294" s="65">
        <v>238905</v>
      </c>
      <c r="N294" s="42">
        <v>345188.61463638855</v>
      </c>
      <c r="O294" s="42">
        <v>584093.61463638861</v>
      </c>
      <c r="P294" s="42">
        <v>0</v>
      </c>
      <c r="Q294" s="44">
        <v>584093.61463638861</v>
      </c>
      <c r="R294" s="45">
        <v>84401</v>
      </c>
      <c r="S294" s="65">
        <v>103017</v>
      </c>
      <c r="T294" s="42">
        <v>237662</v>
      </c>
      <c r="U294" s="42">
        <v>317657</v>
      </c>
      <c r="V294" s="42">
        <v>430736.83403921244</v>
      </c>
      <c r="W294" s="44">
        <v>1089072.8340392124</v>
      </c>
      <c r="X294" s="65">
        <v>338655</v>
      </c>
      <c r="Y294" s="42">
        <v>280509</v>
      </c>
      <c r="Z294" s="42">
        <v>231392</v>
      </c>
      <c r="AA294" s="42">
        <v>0</v>
      </c>
      <c r="AB294" s="43">
        <v>850556</v>
      </c>
      <c r="AC294" s="65">
        <v>220867.41607792053</v>
      </c>
      <c r="AD294" s="42">
        <v>-10348.748723619457</v>
      </c>
      <c r="AE294" s="42">
        <v>-40341.833315088676</v>
      </c>
      <c r="AF294" s="42">
        <v>68340.000000000029</v>
      </c>
      <c r="AG294" s="42">
        <v>0</v>
      </c>
      <c r="AH294" s="44">
        <v>0</v>
      </c>
    </row>
    <row r="295" spans="1:34" s="4" customFormat="1">
      <c r="A295" s="46">
        <v>57127</v>
      </c>
      <c r="B295" s="55" t="s">
        <v>333</v>
      </c>
      <c r="C295" s="56">
        <v>0</v>
      </c>
      <c r="D295" s="56">
        <v>0</v>
      </c>
      <c r="E295" s="64">
        <v>0</v>
      </c>
      <c r="F295" s="42">
        <v>0</v>
      </c>
      <c r="G295" s="43">
        <v>0</v>
      </c>
      <c r="H295" s="65">
        <v>0</v>
      </c>
      <c r="I295" s="42">
        <v>0</v>
      </c>
      <c r="J295" s="42">
        <v>0</v>
      </c>
      <c r="K295" s="42">
        <v>0</v>
      </c>
      <c r="L295" s="44">
        <v>0</v>
      </c>
      <c r="M295" s="65">
        <v>0</v>
      </c>
      <c r="N295" s="42">
        <v>-220757.52000362574</v>
      </c>
      <c r="O295" s="42">
        <v>-220757.52000362574</v>
      </c>
      <c r="P295" s="42">
        <v>0</v>
      </c>
      <c r="Q295" s="44">
        <v>-220757.52000362574</v>
      </c>
      <c r="R295" s="45">
        <v>0</v>
      </c>
      <c r="S295" s="65">
        <v>0</v>
      </c>
      <c r="T295" s="42">
        <v>0</v>
      </c>
      <c r="U295" s="42">
        <v>0</v>
      </c>
      <c r="V295" s="42">
        <v>0</v>
      </c>
      <c r="W295" s="44">
        <v>0</v>
      </c>
      <c r="X295" s="65">
        <v>0</v>
      </c>
      <c r="Y295" s="42">
        <v>0</v>
      </c>
      <c r="Z295" s="42">
        <v>0</v>
      </c>
      <c r="AA295" s="42">
        <v>225251.35041370118</v>
      </c>
      <c r="AB295" s="43">
        <v>225251.35041370118</v>
      </c>
      <c r="AC295" s="65">
        <v>-225251.35041370118</v>
      </c>
      <c r="AD295" s="42">
        <v>0</v>
      </c>
      <c r="AE295" s="42">
        <v>0</v>
      </c>
      <c r="AF295" s="42">
        <v>0</v>
      </c>
      <c r="AG295" s="42">
        <v>0</v>
      </c>
      <c r="AH295" s="44">
        <v>0</v>
      </c>
    </row>
    <row r="296" spans="1:34" s="4" customFormat="1">
      <c r="A296" s="46">
        <v>57128</v>
      </c>
      <c r="B296" s="55" t="s">
        <v>334</v>
      </c>
      <c r="C296" s="56">
        <v>1.574238E-2</v>
      </c>
      <c r="D296" s="56">
        <v>1.6634639999999999E-2</v>
      </c>
      <c r="E296" s="64">
        <v>2117342.0473944601</v>
      </c>
      <c r="F296" s="42">
        <v>639151</v>
      </c>
      <c r="G296" s="43">
        <v>2756493.0473944601</v>
      </c>
      <c r="H296" s="65">
        <v>34823881</v>
      </c>
      <c r="I296" s="42">
        <v>41690269</v>
      </c>
      <c r="J296" s="42">
        <v>28504999</v>
      </c>
      <c r="K296" s="42">
        <v>28631024</v>
      </c>
      <c r="L296" s="44">
        <v>41474491</v>
      </c>
      <c r="M296" s="65">
        <v>1967688</v>
      </c>
      <c r="N296" s="42">
        <v>223664.42760724662</v>
      </c>
      <c r="O296" s="42">
        <v>2191352.4276072467</v>
      </c>
      <c r="P296" s="42">
        <v>0</v>
      </c>
      <c r="Q296" s="44">
        <v>2191352.4276072467</v>
      </c>
      <c r="R296" s="45">
        <v>695147</v>
      </c>
      <c r="S296" s="65">
        <v>848477</v>
      </c>
      <c r="T296" s="42">
        <v>1957444</v>
      </c>
      <c r="U296" s="42">
        <v>2616310</v>
      </c>
      <c r="V296" s="42">
        <v>1517467.0144813636</v>
      </c>
      <c r="W296" s="44">
        <v>6939698.0144813638</v>
      </c>
      <c r="X296" s="65">
        <v>2789255</v>
      </c>
      <c r="Y296" s="42">
        <v>2310346</v>
      </c>
      <c r="Z296" s="42">
        <v>1905806</v>
      </c>
      <c r="AA296" s="42">
        <v>1592313.9292225966</v>
      </c>
      <c r="AB296" s="43">
        <v>8597720.9292225968</v>
      </c>
      <c r="AC296" s="65">
        <v>-22667.459922413167</v>
      </c>
      <c r="AD296" s="42">
        <v>-1351372.044053379</v>
      </c>
      <c r="AE296" s="42">
        <v>-846856.41076544102</v>
      </c>
      <c r="AF296" s="42">
        <v>562873</v>
      </c>
      <c r="AG296" s="42">
        <v>0</v>
      </c>
      <c r="AH296" s="44">
        <v>0</v>
      </c>
    </row>
    <row r="297" spans="1:34" s="4" customFormat="1">
      <c r="A297" s="46">
        <v>57129</v>
      </c>
      <c r="B297" s="55" t="s">
        <v>335</v>
      </c>
      <c r="C297" s="56">
        <v>2.1900889999999999E-2</v>
      </c>
      <c r="D297" s="56">
        <v>2.2830340000000001E-2</v>
      </c>
      <c r="E297" s="64">
        <v>2945657.4137217393</v>
      </c>
      <c r="F297" s="42">
        <v>889191</v>
      </c>
      <c r="G297" s="43">
        <v>3834848.4137217393</v>
      </c>
      <c r="H297" s="65">
        <v>48447185</v>
      </c>
      <c r="I297" s="42">
        <v>57999743</v>
      </c>
      <c r="J297" s="42">
        <v>39656319</v>
      </c>
      <c r="K297" s="42">
        <v>39831647</v>
      </c>
      <c r="L297" s="44">
        <v>57699552</v>
      </c>
      <c r="M297" s="65">
        <v>2737458</v>
      </c>
      <c r="N297" s="42">
        <v>1063566.6384667673</v>
      </c>
      <c r="O297" s="42">
        <v>3801024.638466767</v>
      </c>
      <c r="P297" s="42">
        <v>0</v>
      </c>
      <c r="Q297" s="44">
        <v>3801024.638466767</v>
      </c>
      <c r="R297" s="45">
        <v>967093</v>
      </c>
      <c r="S297" s="65">
        <v>1180407</v>
      </c>
      <c r="T297" s="42">
        <v>2723207</v>
      </c>
      <c r="U297" s="42">
        <v>3639826</v>
      </c>
      <c r="V297" s="42">
        <v>2049710.9305764972</v>
      </c>
      <c r="W297" s="44">
        <v>9593150.9305764977</v>
      </c>
      <c r="X297" s="65">
        <v>3880427</v>
      </c>
      <c r="Y297" s="42">
        <v>3214167</v>
      </c>
      <c r="Z297" s="42">
        <v>2651369</v>
      </c>
      <c r="AA297" s="42">
        <v>1774188.3711383571</v>
      </c>
      <c r="AB297" s="43">
        <v>11520151.371138357</v>
      </c>
      <c r="AC297" s="65">
        <v>185875.06056921941</v>
      </c>
      <c r="AD297" s="42">
        <v>-1812295.7533853888</v>
      </c>
      <c r="AE297" s="42">
        <v>-1083652.7477456904</v>
      </c>
      <c r="AF297" s="42">
        <v>783073.00000000093</v>
      </c>
      <c r="AG297" s="42">
        <v>0</v>
      </c>
      <c r="AH297" s="44">
        <v>0</v>
      </c>
    </row>
    <row r="298" spans="1:34" s="4" customFormat="1">
      <c r="A298" s="46">
        <v>57139</v>
      </c>
      <c r="B298" s="55" t="s">
        <v>336</v>
      </c>
      <c r="C298" s="56">
        <v>2.7782200000000001E-3</v>
      </c>
      <c r="D298" s="56">
        <v>2.7951299999999998E-3</v>
      </c>
      <c r="E298" s="64">
        <v>373669.11906883889</v>
      </c>
      <c r="F298" s="42">
        <v>112798</v>
      </c>
      <c r="G298" s="43">
        <v>486467.11906883889</v>
      </c>
      <c r="H298" s="65">
        <v>6145729</v>
      </c>
      <c r="I298" s="42">
        <v>7357511</v>
      </c>
      <c r="J298" s="42">
        <v>5030571</v>
      </c>
      <c r="K298" s="42">
        <v>5052812</v>
      </c>
      <c r="L298" s="44">
        <v>7319431</v>
      </c>
      <c r="M298" s="65">
        <v>347258</v>
      </c>
      <c r="N298" s="42">
        <v>1302532.2182657844</v>
      </c>
      <c r="O298" s="42">
        <v>1649790.2182657844</v>
      </c>
      <c r="P298" s="42">
        <v>0</v>
      </c>
      <c r="Q298" s="44">
        <v>1649790.2182657844</v>
      </c>
      <c r="R298" s="45">
        <v>122680</v>
      </c>
      <c r="S298" s="65">
        <v>149740</v>
      </c>
      <c r="T298" s="42">
        <v>345450</v>
      </c>
      <c r="U298" s="42">
        <v>461727</v>
      </c>
      <c r="V298" s="42">
        <v>629818.16845825315</v>
      </c>
      <c r="W298" s="44">
        <v>1586735.1684582531</v>
      </c>
      <c r="X298" s="65">
        <v>492248</v>
      </c>
      <c r="Y298" s="42">
        <v>407731</v>
      </c>
      <c r="Z298" s="42">
        <v>336337</v>
      </c>
      <c r="AA298" s="42">
        <v>40620.4515790804</v>
      </c>
      <c r="AB298" s="43">
        <v>1276936.4515790804</v>
      </c>
      <c r="AC298" s="65">
        <v>502584.49828136642</v>
      </c>
      <c r="AD298" s="42">
        <v>-185258.78193711356</v>
      </c>
      <c r="AE298" s="42">
        <v>-106863.99946508007</v>
      </c>
      <c r="AF298" s="42">
        <v>99336.999999999884</v>
      </c>
      <c r="AG298" s="42">
        <v>0</v>
      </c>
      <c r="AH298" s="44">
        <v>0</v>
      </c>
    </row>
    <row r="299" spans="1:34" s="4" customFormat="1">
      <c r="A299" s="46">
        <v>57140</v>
      </c>
      <c r="B299" s="55" t="s">
        <v>465</v>
      </c>
      <c r="C299" s="56">
        <v>6.9048000000000004E-4</v>
      </c>
      <c r="D299" s="56">
        <v>6.9074999999999996E-4</v>
      </c>
      <c r="E299" s="64">
        <v>92869.785890069295</v>
      </c>
      <c r="F299" s="42">
        <v>28034</v>
      </c>
      <c r="G299" s="43">
        <v>120903.7858900693</v>
      </c>
      <c r="H299" s="65">
        <v>1527418</v>
      </c>
      <c r="I299" s="42">
        <v>1828586</v>
      </c>
      <c r="J299" s="42">
        <v>1250264</v>
      </c>
      <c r="K299" s="42">
        <v>1255792</v>
      </c>
      <c r="L299" s="44">
        <v>1819122</v>
      </c>
      <c r="M299" s="65">
        <v>86305</v>
      </c>
      <c r="N299" s="42">
        <v>362077.33247066074</v>
      </c>
      <c r="O299" s="42">
        <v>448382.33247066074</v>
      </c>
      <c r="P299" s="42">
        <v>0</v>
      </c>
      <c r="Q299" s="44">
        <v>448382.33247066074</v>
      </c>
      <c r="R299" s="45">
        <v>30490</v>
      </c>
      <c r="S299" s="65">
        <v>37215</v>
      </c>
      <c r="T299" s="42">
        <v>85856</v>
      </c>
      <c r="U299" s="42">
        <v>114755</v>
      </c>
      <c r="V299" s="42">
        <v>275717.90597621317</v>
      </c>
      <c r="W299" s="44">
        <v>513543.90597621317</v>
      </c>
      <c r="X299" s="65">
        <v>122340</v>
      </c>
      <c r="Y299" s="42">
        <v>101335</v>
      </c>
      <c r="Z299" s="42">
        <v>83591</v>
      </c>
      <c r="AA299" s="42">
        <v>3486.9493585197779</v>
      </c>
      <c r="AB299" s="43">
        <v>310752.94935851975</v>
      </c>
      <c r="AC299" s="65">
        <v>249961.55085006362</v>
      </c>
      <c r="AD299" s="42">
        <v>-46490.800085751893</v>
      </c>
      <c r="AE299" s="42">
        <v>-25367.794146618322</v>
      </c>
      <c r="AF299" s="42">
        <v>24688</v>
      </c>
      <c r="AG299" s="42">
        <v>0</v>
      </c>
      <c r="AH299" s="44">
        <v>0</v>
      </c>
    </row>
    <row r="300" spans="1:34" s="4" customFormat="1">
      <c r="A300" s="46">
        <v>57141</v>
      </c>
      <c r="B300" s="55" t="s">
        <v>466</v>
      </c>
      <c r="C300" s="56">
        <v>2.7509000000000002E-4</v>
      </c>
      <c r="D300" s="56">
        <v>2.5532000000000002E-4</v>
      </c>
      <c r="E300" s="64">
        <v>36998.911980976707</v>
      </c>
      <c r="F300" s="42">
        <v>11169</v>
      </c>
      <c r="G300" s="43">
        <v>48167.911980976707</v>
      </c>
      <c r="H300" s="65">
        <v>608529</v>
      </c>
      <c r="I300" s="42">
        <v>728516</v>
      </c>
      <c r="J300" s="42">
        <v>498110</v>
      </c>
      <c r="K300" s="42">
        <v>500312</v>
      </c>
      <c r="L300" s="44">
        <v>724745</v>
      </c>
      <c r="M300" s="65">
        <v>34384</v>
      </c>
      <c r="N300" s="42">
        <v>147074.38386421208</v>
      </c>
      <c r="O300" s="42">
        <v>181458.38386421208</v>
      </c>
      <c r="P300" s="42">
        <v>0</v>
      </c>
      <c r="Q300" s="44">
        <v>181458.38386421208</v>
      </c>
      <c r="R300" s="45">
        <v>12147</v>
      </c>
      <c r="S300" s="65">
        <v>14827</v>
      </c>
      <c r="T300" s="42">
        <v>34205</v>
      </c>
      <c r="U300" s="42">
        <v>45719</v>
      </c>
      <c r="V300" s="42">
        <v>154163.81791821713</v>
      </c>
      <c r="W300" s="44">
        <v>248914.81791821713</v>
      </c>
      <c r="X300" s="65">
        <v>48741</v>
      </c>
      <c r="Y300" s="42">
        <v>40372</v>
      </c>
      <c r="Z300" s="42">
        <v>33303</v>
      </c>
      <c r="AA300" s="42">
        <v>0</v>
      </c>
      <c r="AB300" s="43">
        <v>122416</v>
      </c>
      <c r="AC300" s="65">
        <v>113128.64707888161</v>
      </c>
      <c r="AD300" s="42">
        <v>7617.6844345153622</v>
      </c>
      <c r="AE300" s="42">
        <v>-4083.5135951798393</v>
      </c>
      <c r="AF300" s="42">
        <v>9836</v>
      </c>
      <c r="AG300" s="42">
        <v>0</v>
      </c>
      <c r="AH300" s="44">
        <v>0</v>
      </c>
    </row>
    <row r="301" spans="1:34" s="4" customFormat="1">
      <c r="A301" s="46">
        <v>58175</v>
      </c>
      <c r="B301" s="55" t="s">
        <v>454</v>
      </c>
      <c r="C301" s="56">
        <v>0</v>
      </c>
      <c r="D301" s="56">
        <v>0</v>
      </c>
      <c r="E301" s="64">
        <v>0</v>
      </c>
      <c r="F301" s="42">
        <v>0</v>
      </c>
      <c r="G301" s="43">
        <v>0</v>
      </c>
      <c r="H301" s="65">
        <v>0</v>
      </c>
      <c r="I301" s="42">
        <v>0</v>
      </c>
      <c r="J301" s="42">
        <v>0</v>
      </c>
      <c r="K301" s="42">
        <v>0</v>
      </c>
      <c r="L301" s="44">
        <v>0</v>
      </c>
      <c r="M301" s="65">
        <v>0</v>
      </c>
      <c r="N301" s="42">
        <v>-38998.452843964362</v>
      </c>
      <c r="O301" s="42">
        <v>-38998.452843964362</v>
      </c>
      <c r="P301" s="42">
        <v>0</v>
      </c>
      <c r="Q301" s="44">
        <v>-38998.452843964362</v>
      </c>
      <c r="R301" s="45">
        <v>0</v>
      </c>
      <c r="S301" s="65">
        <v>0</v>
      </c>
      <c r="T301" s="42">
        <v>0</v>
      </c>
      <c r="U301" s="42">
        <v>0</v>
      </c>
      <c r="V301" s="42">
        <v>0</v>
      </c>
      <c r="W301" s="44">
        <v>0</v>
      </c>
      <c r="X301" s="65">
        <v>0</v>
      </c>
      <c r="Y301" s="42">
        <v>0</v>
      </c>
      <c r="Z301" s="42">
        <v>0</v>
      </c>
      <c r="AA301" s="42">
        <v>0</v>
      </c>
      <c r="AB301" s="43">
        <v>0</v>
      </c>
      <c r="AC301" s="65">
        <v>0</v>
      </c>
      <c r="AD301" s="42">
        <v>0</v>
      </c>
      <c r="AE301" s="42">
        <v>0</v>
      </c>
      <c r="AF301" s="42">
        <v>0</v>
      </c>
      <c r="AG301" s="42">
        <v>0</v>
      </c>
      <c r="AH301" s="44">
        <v>0</v>
      </c>
    </row>
    <row r="302" spans="1:34" s="4" customFormat="1">
      <c r="A302" s="46">
        <v>58300</v>
      </c>
      <c r="B302" s="55" t="s">
        <v>455</v>
      </c>
      <c r="C302" s="56">
        <v>0</v>
      </c>
      <c r="D302" s="56">
        <v>0</v>
      </c>
      <c r="E302" s="64">
        <v>0</v>
      </c>
      <c r="F302" s="42">
        <v>0</v>
      </c>
      <c r="G302" s="43">
        <v>0</v>
      </c>
      <c r="H302" s="65">
        <v>0</v>
      </c>
      <c r="I302" s="42">
        <v>0</v>
      </c>
      <c r="J302" s="42">
        <v>0</v>
      </c>
      <c r="K302" s="42">
        <v>0</v>
      </c>
      <c r="L302" s="44">
        <v>0</v>
      </c>
      <c r="M302" s="65">
        <v>0</v>
      </c>
      <c r="N302" s="42">
        <v>-9761.2689468639692</v>
      </c>
      <c r="O302" s="42">
        <v>-9761.2689468639692</v>
      </c>
      <c r="P302" s="42">
        <v>0</v>
      </c>
      <c r="Q302" s="44">
        <v>-9761.2689468639692</v>
      </c>
      <c r="R302" s="45">
        <v>0</v>
      </c>
      <c r="S302" s="65">
        <v>0</v>
      </c>
      <c r="T302" s="42">
        <v>0</v>
      </c>
      <c r="U302" s="42">
        <v>0</v>
      </c>
      <c r="V302" s="42">
        <v>0</v>
      </c>
      <c r="W302" s="44">
        <v>0</v>
      </c>
      <c r="X302" s="65">
        <v>0</v>
      </c>
      <c r="Y302" s="42">
        <v>0</v>
      </c>
      <c r="Z302" s="42">
        <v>0</v>
      </c>
      <c r="AA302" s="42">
        <v>0</v>
      </c>
      <c r="AB302" s="43">
        <v>0</v>
      </c>
      <c r="AC302" s="65">
        <v>0</v>
      </c>
      <c r="AD302" s="42">
        <v>0</v>
      </c>
      <c r="AE302" s="42">
        <v>0</v>
      </c>
      <c r="AF302" s="42">
        <v>0</v>
      </c>
      <c r="AG302" s="42">
        <v>0</v>
      </c>
      <c r="AH302" s="44">
        <v>0</v>
      </c>
    </row>
    <row r="303" spans="1:34" s="4" customFormat="1">
      <c r="A303" s="46">
        <v>58374</v>
      </c>
      <c r="B303" s="55" t="s">
        <v>337</v>
      </c>
      <c r="C303" s="56">
        <v>1.8165900000000001E-3</v>
      </c>
      <c r="D303" s="56">
        <v>1.80653E-3</v>
      </c>
      <c r="E303" s="64">
        <v>244330.76697705424</v>
      </c>
      <c r="F303" s="42">
        <v>73755</v>
      </c>
      <c r="G303" s="43">
        <v>318085.76697705424</v>
      </c>
      <c r="H303" s="65">
        <v>4018498</v>
      </c>
      <c r="I303" s="42">
        <v>4810843</v>
      </c>
      <c r="J303" s="42">
        <v>3289331</v>
      </c>
      <c r="K303" s="42">
        <v>3303874</v>
      </c>
      <c r="L303" s="44">
        <v>4785944</v>
      </c>
      <c r="M303" s="65">
        <v>227061</v>
      </c>
      <c r="N303" s="42">
        <v>337351.80778784282</v>
      </c>
      <c r="O303" s="42">
        <v>564412.80778784282</v>
      </c>
      <c r="P303" s="42">
        <v>0</v>
      </c>
      <c r="Q303" s="44">
        <v>564412.80778784282</v>
      </c>
      <c r="R303" s="45">
        <v>80216</v>
      </c>
      <c r="S303" s="65">
        <v>97910</v>
      </c>
      <c r="T303" s="42">
        <v>225879</v>
      </c>
      <c r="U303" s="42">
        <v>301909</v>
      </c>
      <c r="V303" s="42">
        <v>364806.94630211266</v>
      </c>
      <c r="W303" s="44">
        <v>990504.94630211266</v>
      </c>
      <c r="X303" s="65">
        <v>321866</v>
      </c>
      <c r="Y303" s="42">
        <v>266602</v>
      </c>
      <c r="Z303" s="42">
        <v>219920</v>
      </c>
      <c r="AA303" s="42">
        <v>0</v>
      </c>
      <c r="AB303" s="43">
        <v>808388</v>
      </c>
      <c r="AC303" s="65">
        <v>202245.65138072916</v>
      </c>
      <c r="AD303" s="42">
        <v>-21605.778059826596</v>
      </c>
      <c r="AE303" s="42">
        <v>-63475.927018789895</v>
      </c>
      <c r="AF303" s="42">
        <v>64953</v>
      </c>
      <c r="AG303" s="42">
        <v>0</v>
      </c>
      <c r="AH303" s="44">
        <v>0</v>
      </c>
    </row>
    <row r="304" spans="1:34" s="4" customFormat="1">
      <c r="A304" s="46">
        <v>58671</v>
      </c>
      <c r="B304" s="55" t="s">
        <v>338</v>
      </c>
      <c r="C304" s="56">
        <v>0</v>
      </c>
      <c r="D304" s="56">
        <v>4.3560000000000003E-5</v>
      </c>
      <c r="E304" s="64">
        <v>0</v>
      </c>
      <c r="F304" s="42">
        <v>0</v>
      </c>
      <c r="G304" s="43">
        <v>0</v>
      </c>
      <c r="H304" s="65">
        <v>0</v>
      </c>
      <c r="I304" s="42">
        <v>0</v>
      </c>
      <c r="J304" s="42">
        <v>0</v>
      </c>
      <c r="K304" s="42">
        <v>0</v>
      </c>
      <c r="L304" s="44">
        <v>0</v>
      </c>
      <c r="M304" s="65">
        <v>0</v>
      </c>
      <c r="N304" s="42">
        <v>-193670.55278845935</v>
      </c>
      <c r="O304" s="42">
        <v>-193670.55278845935</v>
      </c>
      <c r="P304" s="42">
        <v>0</v>
      </c>
      <c r="Q304" s="44">
        <v>-193670.55278845935</v>
      </c>
      <c r="R304" s="45">
        <v>0</v>
      </c>
      <c r="S304" s="65">
        <v>0</v>
      </c>
      <c r="T304" s="42">
        <v>0</v>
      </c>
      <c r="U304" s="42">
        <v>0</v>
      </c>
      <c r="V304" s="42">
        <v>0</v>
      </c>
      <c r="W304" s="44">
        <v>0</v>
      </c>
      <c r="X304" s="65">
        <v>0</v>
      </c>
      <c r="Y304" s="42">
        <v>0</v>
      </c>
      <c r="Z304" s="42">
        <v>0</v>
      </c>
      <c r="AA304" s="42">
        <v>291899.66360354633</v>
      </c>
      <c r="AB304" s="43">
        <v>291899.66360354633</v>
      </c>
      <c r="AC304" s="65">
        <v>-191234.09725110396</v>
      </c>
      <c r="AD304" s="42">
        <v>-87466.493936610714</v>
      </c>
      <c r="AE304" s="42">
        <v>-13199.072415831626</v>
      </c>
      <c r="AF304" s="42">
        <v>0</v>
      </c>
      <c r="AG304" s="42">
        <v>0</v>
      </c>
      <c r="AH304" s="44">
        <v>0</v>
      </c>
    </row>
    <row r="305" spans="1:34" s="4" customFormat="1">
      <c r="A305" s="46">
        <v>58672</v>
      </c>
      <c r="B305" s="55" t="s">
        <v>476</v>
      </c>
      <c r="C305" s="56">
        <v>3.0589000000000001E-4</v>
      </c>
      <c r="D305" s="56">
        <v>1.5985000000000001E-4</v>
      </c>
      <c r="E305" s="64">
        <v>41142.00462779378</v>
      </c>
      <c r="F305" s="42">
        <v>12419</v>
      </c>
      <c r="G305" s="43">
        <v>53561.00462779378</v>
      </c>
      <c r="H305" s="65">
        <v>676662</v>
      </c>
      <c r="I305" s="42">
        <v>810083</v>
      </c>
      <c r="J305" s="42">
        <v>553880</v>
      </c>
      <c r="K305" s="42">
        <v>556329</v>
      </c>
      <c r="L305" s="44">
        <v>805890</v>
      </c>
      <c r="M305" s="65">
        <v>38234</v>
      </c>
      <c r="N305" s="42">
        <v>205230.51233310794</v>
      </c>
      <c r="O305" s="42">
        <v>243464.51233310794</v>
      </c>
      <c r="P305" s="42">
        <v>0</v>
      </c>
      <c r="Q305" s="44">
        <v>243464.51233310794</v>
      </c>
      <c r="R305" s="45">
        <v>13507</v>
      </c>
      <c r="S305" s="65">
        <v>16487</v>
      </c>
      <c r="T305" s="42">
        <v>38035</v>
      </c>
      <c r="U305" s="42">
        <v>50837</v>
      </c>
      <c r="V305" s="42">
        <v>405021.36432839278</v>
      </c>
      <c r="W305" s="44">
        <v>510380.36432839278</v>
      </c>
      <c r="X305" s="65">
        <v>54198</v>
      </c>
      <c r="Y305" s="42">
        <v>44892</v>
      </c>
      <c r="Z305" s="42">
        <v>37032</v>
      </c>
      <c r="AA305" s="42">
        <v>0</v>
      </c>
      <c r="AB305" s="43">
        <v>136122</v>
      </c>
      <c r="AC305" s="65">
        <v>194948.51233310794</v>
      </c>
      <c r="AD305" s="42">
        <v>135322.81968556554</v>
      </c>
      <c r="AE305" s="42">
        <v>33050.032309719318</v>
      </c>
      <c r="AF305" s="42">
        <v>10937</v>
      </c>
      <c r="AG305" s="42">
        <v>0</v>
      </c>
      <c r="AH305" s="44">
        <v>0</v>
      </c>
    </row>
    <row r="306" spans="1:34" s="4" customFormat="1">
      <c r="A306" s="46">
        <v>58675</v>
      </c>
      <c r="B306" s="55" t="s">
        <v>322</v>
      </c>
      <c r="C306" s="56">
        <v>2.3806399999999998E-3</v>
      </c>
      <c r="D306" s="56">
        <v>2.35819E-3</v>
      </c>
      <c r="E306" s="64">
        <v>320194.41341143433</v>
      </c>
      <c r="F306" s="42">
        <v>96656</v>
      </c>
      <c r="G306" s="43">
        <v>416850.41341143433</v>
      </c>
      <c r="H306" s="65">
        <v>5266238</v>
      </c>
      <c r="I306" s="42">
        <v>6304607</v>
      </c>
      <c r="J306" s="42">
        <v>4310666</v>
      </c>
      <c r="K306" s="42">
        <v>4329724</v>
      </c>
      <c r="L306" s="44">
        <v>6271976</v>
      </c>
      <c r="M306" s="65">
        <v>297563</v>
      </c>
      <c r="N306" s="42">
        <v>482368.49371521606</v>
      </c>
      <c r="O306" s="42">
        <v>779931.49371521606</v>
      </c>
      <c r="P306" s="42">
        <v>0</v>
      </c>
      <c r="Q306" s="44">
        <v>779931.49371521606</v>
      </c>
      <c r="R306" s="45">
        <v>105124</v>
      </c>
      <c r="S306" s="65">
        <v>128311</v>
      </c>
      <c r="T306" s="42">
        <v>296014</v>
      </c>
      <c r="U306" s="42">
        <v>395651</v>
      </c>
      <c r="V306" s="42">
        <v>451418.42919256224</v>
      </c>
      <c r="W306" s="44">
        <v>1271394.4291925621</v>
      </c>
      <c r="X306" s="65">
        <v>421805</v>
      </c>
      <c r="Y306" s="42">
        <v>349382</v>
      </c>
      <c r="Z306" s="42">
        <v>288205</v>
      </c>
      <c r="AA306" s="42">
        <v>0</v>
      </c>
      <c r="AB306" s="43">
        <v>1059392</v>
      </c>
      <c r="AC306" s="65">
        <v>238041.32589193207</v>
      </c>
      <c r="AD306" s="42">
        <v>-30781.282251589262</v>
      </c>
      <c r="AE306" s="42">
        <v>-80377.61444778055</v>
      </c>
      <c r="AF306" s="42">
        <v>85120</v>
      </c>
      <c r="AG306" s="42">
        <v>0</v>
      </c>
      <c r="AH306" s="44">
        <v>0</v>
      </c>
    </row>
    <row r="307" spans="1:34" s="4" customFormat="1">
      <c r="A307" s="46">
        <v>58676</v>
      </c>
      <c r="B307" s="55" t="s">
        <v>339</v>
      </c>
      <c r="C307" s="56">
        <v>2.3709099999999999E-3</v>
      </c>
      <c r="D307" s="56">
        <v>2.483E-3</v>
      </c>
      <c r="E307" s="64">
        <v>318886.15345330437</v>
      </c>
      <c r="F307" s="42">
        <v>96261</v>
      </c>
      <c r="G307" s="43">
        <v>415147.15345330437</v>
      </c>
      <c r="H307" s="65">
        <v>5244715</v>
      </c>
      <c r="I307" s="42">
        <v>6278839</v>
      </c>
      <c r="J307" s="42">
        <v>4293048</v>
      </c>
      <c r="K307" s="42">
        <v>4312028</v>
      </c>
      <c r="L307" s="44">
        <v>6246342</v>
      </c>
      <c r="M307" s="65">
        <v>296347</v>
      </c>
      <c r="N307" s="42">
        <v>-301167.70629871823</v>
      </c>
      <c r="O307" s="42">
        <v>-4820.7062987182289</v>
      </c>
      <c r="P307" s="42">
        <v>0</v>
      </c>
      <c r="Q307" s="44">
        <v>-4820.7062987182289</v>
      </c>
      <c r="R307" s="45">
        <v>104694</v>
      </c>
      <c r="S307" s="65">
        <v>127786</v>
      </c>
      <c r="T307" s="42">
        <v>294804</v>
      </c>
      <c r="U307" s="42">
        <v>394034</v>
      </c>
      <c r="V307" s="42">
        <v>0</v>
      </c>
      <c r="W307" s="44">
        <v>816624</v>
      </c>
      <c r="X307" s="65">
        <v>420081</v>
      </c>
      <c r="Y307" s="42">
        <v>347954</v>
      </c>
      <c r="Z307" s="42">
        <v>287027</v>
      </c>
      <c r="AA307" s="42">
        <v>477186.72959766921</v>
      </c>
      <c r="AB307" s="43">
        <v>1532248.7295976691</v>
      </c>
      <c r="AC307" s="65">
        <v>-373959.84782833623</v>
      </c>
      <c r="AD307" s="42">
        <v>-305648.20372992731</v>
      </c>
      <c r="AE307" s="42">
        <v>-120787.67803940561</v>
      </c>
      <c r="AF307" s="42">
        <v>84771.000000000116</v>
      </c>
      <c r="AG307" s="42">
        <v>0</v>
      </c>
      <c r="AH307" s="44">
        <v>0</v>
      </c>
    </row>
    <row r="308" spans="1:34" s="4" customFormat="1">
      <c r="A308" s="46">
        <v>58677</v>
      </c>
      <c r="B308" s="55" t="s">
        <v>340</v>
      </c>
      <c r="C308" s="56">
        <v>9.4328000000000001E-4</v>
      </c>
      <c r="D308" s="56">
        <v>1.01621E-3</v>
      </c>
      <c r="E308" s="64">
        <v>126869.58588000228</v>
      </c>
      <c r="F308" s="42">
        <v>38298</v>
      </c>
      <c r="G308" s="43">
        <v>165167.5858800023</v>
      </c>
      <c r="H308" s="65">
        <v>2086639</v>
      </c>
      <c r="I308" s="42">
        <v>2498072</v>
      </c>
      <c r="J308" s="42">
        <v>1708013</v>
      </c>
      <c r="K308" s="42">
        <v>1715565</v>
      </c>
      <c r="L308" s="44">
        <v>2485143</v>
      </c>
      <c r="M308" s="65">
        <v>117903</v>
      </c>
      <c r="N308" s="42">
        <v>112653.95479241507</v>
      </c>
      <c r="O308" s="42">
        <v>230556.95479241508</v>
      </c>
      <c r="P308" s="42">
        <v>0</v>
      </c>
      <c r="Q308" s="44">
        <v>230556.95479241508</v>
      </c>
      <c r="R308" s="45">
        <v>41653</v>
      </c>
      <c r="S308" s="65">
        <v>50841</v>
      </c>
      <c r="T308" s="42">
        <v>117290</v>
      </c>
      <c r="U308" s="42">
        <v>156769</v>
      </c>
      <c r="V308" s="42">
        <v>123266.71832211351</v>
      </c>
      <c r="W308" s="44">
        <v>448166.71832211351</v>
      </c>
      <c r="X308" s="65">
        <v>167132</v>
      </c>
      <c r="Y308" s="42">
        <v>138435</v>
      </c>
      <c r="Z308" s="42">
        <v>114196</v>
      </c>
      <c r="AA308" s="42">
        <v>129978.38470238732</v>
      </c>
      <c r="AB308" s="43">
        <v>549741.38470238727</v>
      </c>
      <c r="AC308" s="65">
        <v>2690.7246829317228</v>
      </c>
      <c r="AD308" s="42">
        <v>-81351.476387279559</v>
      </c>
      <c r="AE308" s="42">
        <v>-56641.914675925989</v>
      </c>
      <c r="AF308" s="42">
        <v>33728.000000000058</v>
      </c>
      <c r="AG308" s="42">
        <v>0</v>
      </c>
      <c r="AH308" s="44">
        <v>0</v>
      </c>
    </row>
    <row r="309" spans="1:34" s="4" customFormat="1">
      <c r="A309" s="46">
        <v>58678</v>
      </c>
      <c r="B309" s="55" t="s">
        <v>341</v>
      </c>
      <c r="C309" s="56">
        <v>3.8980000000000003E-5</v>
      </c>
      <c r="D309" s="56">
        <v>4.1100000000000003E-5</v>
      </c>
      <c r="E309" s="64">
        <v>5243.0409696760726</v>
      </c>
      <c r="F309" s="42">
        <v>1583</v>
      </c>
      <c r="G309" s="43">
        <v>6826.0409696760726</v>
      </c>
      <c r="H309" s="65">
        <v>86228</v>
      </c>
      <c r="I309" s="42">
        <v>103230</v>
      </c>
      <c r="J309" s="42">
        <v>70582</v>
      </c>
      <c r="K309" s="42">
        <v>70894</v>
      </c>
      <c r="L309" s="44">
        <v>102696</v>
      </c>
      <c r="M309" s="65">
        <v>4872</v>
      </c>
      <c r="N309" s="42">
        <v>16417.625246002335</v>
      </c>
      <c r="O309" s="42">
        <v>21289.625246002335</v>
      </c>
      <c r="P309" s="42">
        <v>0</v>
      </c>
      <c r="Q309" s="44">
        <v>21289.625246002335</v>
      </c>
      <c r="R309" s="45">
        <v>1721</v>
      </c>
      <c r="S309" s="65">
        <v>2101</v>
      </c>
      <c r="T309" s="42">
        <v>4847</v>
      </c>
      <c r="U309" s="42">
        <v>6478</v>
      </c>
      <c r="V309" s="42">
        <v>5276.5352068709899</v>
      </c>
      <c r="W309" s="44">
        <v>18702.535206870991</v>
      </c>
      <c r="X309" s="65">
        <v>6907</v>
      </c>
      <c r="Y309" s="42">
        <v>5721</v>
      </c>
      <c r="Z309" s="42">
        <v>4719</v>
      </c>
      <c r="AA309" s="42">
        <v>3733.0957914755763</v>
      </c>
      <c r="AB309" s="43">
        <v>21080.095791475578</v>
      </c>
      <c r="AC309" s="65">
        <v>1636.9488972044501</v>
      </c>
      <c r="AD309" s="42">
        <v>-3337.3282735101625</v>
      </c>
      <c r="AE309" s="42">
        <v>-2070.1812082988745</v>
      </c>
      <c r="AF309" s="42">
        <v>1392.9999999999995</v>
      </c>
      <c r="AG309" s="42">
        <v>0</v>
      </c>
      <c r="AH309" s="44">
        <v>0</v>
      </c>
    </row>
    <row r="310" spans="1:34" s="4" customFormat="1">
      <c r="A310" s="46">
        <v>58680</v>
      </c>
      <c r="B310" s="55" t="s">
        <v>342</v>
      </c>
      <c r="C310" s="56">
        <v>4.5911999999999998E-4</v>
      </c>
      <c r="D310" s="56">
        <v>5.7877000000000004E-4</v>
      </c>
      <c r="E310" s="64">
        <v>61750.819813882335</v>
      </c>
      <c r="F310" s="42">
        <v>18641</v>
      </c>
      <c r="G310" s="43">
        <v>80391.819813882335</v>
      </c>
      <c r="H310" s="65">
        <v>1015624</v>
      </c>
      <c r="I310" s="42">
        <v>1215879</v>
      </c>
      <c r="J310" s="42">
        <v>831336</v>
      </c>
      <c r="K310" s="42">
        <v>835012</v>
      </c>
      <c r="L310" s="44">
        <v>1209586</v>
      </c>
      <c r="M310" s="65">
        <v>57387</v>
      </c>
      <c r="N310" s="42">
        <v>-194141.9733102441</v>
      </c>
      <c r="O310" s="42">
        <v>-136754.9733102441</v>
      </c>
      <c r="P310" s="42">
        <v>0</v>
      </c>
      <c r="Q310" s="44">
        <v>-136754.9733102441</v>
      </c>
      <c r="R310" s="45">
        <v>20274</v>
      </c>
      <c r="S310" s="65">
        <v>24745</v>
      </c>
      <c r="T310" s="42">
        <v>57088</v>
      </c>
      <c r="U310" s="42">
        <v>76304</v>
      </c>
      <c r="V310" s="42">
        <v>18599.376363936088</v>
      </c>
      <c r="W310" s="44">
        <v>176736.37636393608</v>
      </c>
      <c r="X310" s="65">
        <v>81347</v>
      </c>
      <c r="Y310" s="42">
        <v>67380</v>
      </c>
      <c r="Z310" s="42">
        <v>55582</v>
      </c>
      <c r="AA310" s="42">
        <v>244434.44753819404</v>
      </c>
      <c r="AB310" s="43">
        <v>448743.44753819401</v>
      </c>
      <c r="AC310" s="65">
        <v>-112209.43034698391</v>
      </c>
      <c r="AD310" s="42">
        <v>-123145.83453192527</v>
      </c>
      <c r="AE310" s="42">
        <v>-53067.806295348782</v>
      </c>
      <c r="AF310" s="42">
        <v>16416</v>
      </c>
      <c r="AG310" s="42">
        <v>0</v>
      </c>
      <c r="AH310" s="44">
        <v>0</v>
      </c>
    </row>
    <row r="311" spans="1:34" s="4" customFormat="1">
      <c r="A311" s="46">
        <v>58681</v>
      </c>
      <c r="B311" s="55" t="s">
        <v>343</v>
      </c>
      <c r="C311" s="56">
        <v>8.2702000000000003E-4</v>
      </c>
      <c r="D311" s="56">
        <v>8.1326E-4</v>
      </c>
      <c r="E311" s="64">
        <v>111234.69209752549</v>
      </c>
      <c r="F311" s="42">
        <v>33578</v>
      </c>
      <c r="G311" s="43">
        <v>144812.69209752549</v>
      </c>
      <c r="H311" s="65">
        <v>1829459</v>
      </c>
      <c r="I311" s="42">
        <v>2190183</v>
      </c>
      <c r="J311" s="42">
        <v>1497499</v>
      </c>
      <c r="K311" s="42">
        <v>1504120</v>
      </c>
      <c r="L311" s="44">
        <v>2178847</v>
      </c>
      <c r="M311" s="65">
        <v>103372</v>
      </c>
      <c r="N311" s="42">
        <v>58290.138429370811</v>
      </c>
      <c r="O311" s="42">
        <v>161662.13842937083</v>
      </c>
      <c r="P311" s="42">
        <v>0</v>
      </c>
      <c r="Q311" s="44">
        <v>161662.13842937083</v>
      </c>
      <c r="R311" s="45">
        <v>36519</v>
      </c>
      <c r="S311" s="65">
        <v>44574</v>
      </c>
      <c r="T311" s="42">
        <v>102834</v>
      </c>
      <c r="U311" s="42">
        <v>137447</v>
      </c>
      <c r="V311" s="42">
        <v>117246.93519216428</v>
      </c>
      <c r="W311" s="44">
        <v>402101.93519216427</v>
      </c>
      <c r="X311" s="65">
        <v>146532</v>
      </c>
      <c r="Y311" s="42">
        <v>121373</v>
      </c>
      <c r="Z311" s="42">
        <v>100121</v>
      </c>
      <c r="AA311" s="42">
        <v>27608.290908438335</v>
      </c>
      <c r="AB311" s="43">
        <v>395634.29090843833</v>
      </c>
      <c r="AC311" s="65">
        <v>25771.802563554047</v>
      </c>
      <c r="AD311" s="42">
        <v>-22758.494356337415</v>
      </c>
      <c r="AE311" s="42">
        <v>-26116.663923490683</v>
      </c>
      <c r="AF311" s="42">
        <v>29570.999999999989</v>
      </c>
      <c r="AG311" s="42">
        <v>0</v>
      </c>
      <c r="AH311" s="44">
        <v>0</v>
      </c>
    </row>
    <row r="312" spans="1:34" s="4" customFormat="1">
      <c r="A312" s="46">
        <v>58685</v>
      </c>
      <c r="B312" s="55" t="s">
        <v>344</v>
      </c>
      <c r="C312" s="56">
        <v>3.95036E-3</v>
      </c>
      <c r="D312" s="56">
        <v>4.0293100000000004E-3</v>
      </c>
      <c r="E312" s="64">
        <v>531320.09017530305</v>
      </c>
      <c r="F312" s="42">
        <v>160387</v>
      </c>
      <c r="G312" s="43">
        <v>691707.09017530305</v>
      </c>
      <c r="H312" s="65">
        <v>8738632</v>
      </c>
      <c r="I312" s="42">
        <v>10461669</v>
      </c>
      <c r="J312" s="42">
        <v>7152985</v>
      </c>
      <c r="K312" s="42">
        <v>7184610</v>
      </c>
      <c r="L312" s="44">
        <v>10407522</v>
      </c>
      <c r="M312" s="65">
        <v>493767</v>
      </c>
      <c r="N312" s="42">
        <v>449135.96347312944</v>
      </c>
      <c r="O312" s="42">
        <v>942902.96347312944</v>
      </c>
      <c r="P312" s="42">
        <v>0</v>
      </c>
      <c r="Q312" s="44">
        <v>942902.96347312944</v>
      </c>
      <c r="R312" s="45">
        <v>174439</v>
      </c>
      <c r="S312" s="65">
        <v>212915</v>
      </c>
      <c r="T312" s="42">
        <v>491197</v>
      </c>
      <c r="U312" s="42">
        <v>656531</v>
      </c>
      <c r="V312" s="42">
        <v>546329.48292308045</v>
      </c>
      <c r="W312" s="44">
        <v>1906972.4829230804</v>
      </c>
      <c r="X312" s="65">
        <v>699930</v>
      </c>
      <c r="Y312" s="42">
        <v>579753</v>
      </c>
      <c r="Z312" s="42">
        <v>478239</v>
      </c>
      <c r="AA312" s="42">
        <v>150018.978802845</v>
      </c>
      <c r="AB312" s="43">
        <v>1907940.9788028449</v>
      </c>
      <c r="AC312" s="65">
        <v>222433.91178961616</v>
      </c>
      <c r="AD312" s="42">
        <v>-196061.80493444146</v>
      </c>
      <c r="AE312" s="42">
        <v>-168586.60273493925</v>
      </c>
      <c r="AF312" s="42">
        <v>141246.00000000012</v>
      </c>
      <c r="AG312" s="42">
        <v>0</v>
      </c>
      <c r="AH312" s="44">
        <v>0</v>
      </c>
    </row>
    <row r="313" spans="1:34" s="4" customFormat="1">
      <c r="A313" s="46">
        <v>58690</v>
      </c>
      <c r="B313" s="55" t="s">
        <v>345</v>
      </c>
      <c r="C313" s="56">
        <v>6.48681E-3</v>
      </c>
      <c r="D313" s="56">
        <v>6.57823E-3</v>
      </c>
      <c r="E313" s="64">
        <v>872472.41965185187</v>
      </c>
      <c r="F313" s="42">
        <v>263369</v>
      </c>
      <c r="G313" s="43">
        <v>1135841.419651852</v>
      </c>
      <c r="H313" s="65">
        <v>14349539</v>
      </c>
      <c r="I313" s="42">
        <v>17178905</v>
      </c>
      <c r="J313" s="42">
        <v>11745779</v>
      </c>
      <c r="K313" s="42">
        <v>11797709</v>
      </c>
      <c r="L313" s="44">
        <v>17089992</v>
      </c>
      <c r="M313" s="65">
        <v>810806</v>
      </c>
      <c r="N313" s="42">
        <v>512451.20061883936</v>
      </c>
      <c r="O313" s="42">
        <v>1323257.2006188394</v>
      </c>
      <c r="P313" s="42">
        <v>0</v>
      </c>
      <c r="Q313" s="44">
        <v>1323257.2006188394</v>
      </c>
      <c r="R313" s="45">
        <v>286442</v>
      </c>
      <c r="S313" s="65">
        <v>349624</v>
      </c>
      <c r="T313" s="42">
        <v>806585</v>
      </c>
      <c r="U313" s="42">
        <v>1078078</v>
      </c>
      <c r="V313" s="42">
        <v>686091.92564235174</v>
      </c>
      <c r="W313" s="44">
        <v>2920378.9256423516</v>
      </c>
      <c r="X313" s="65">
        <v>1149341</v>
      </c>
      <c r="Y313" s="42">
        <v>952002</v>
      </c>
      <c r="Z313" s="42">
        <v>785307</v>
      </c>
      <c r="AA313" s="42">
        <v>182115.71776988512</v>
      </c>
      <c r="AB313" s="43">
        <v>3068765.717769885</v>
      </c>
      <c r="AC313" s="65">
        <v>254094.78184203443</v>
      </c>
      <c r="AD313" s="42">
        <v>-369169.03469958861</v>
      </c>
      <c r="AE313" s="42">
        <v>-265251.53926997929</v>
      </c>
      <c r="AF313" s="42">
        <v>231939.00000000012</v>
      </c>
      <c r="AG313" s="42">
        <v>0</v>
      </c>
      <c r="AH313" s="44">
        <v>0</v>
      </c>
    </row>
    <row r="314" spans="1:34" s="4" customFormat="1">
      <c r="A314" s="46" t="s">
        <v>47</v>
      </c>
      <c r="B314" s="55" t="s">
        <v>114</v>
      </c>
      <c r="C314" s="56">
        <v>5.0059999999999998E-5</v>
      </c>
      <c r="D314" s="56">
        <v>5.414E-5</v>
      </c>
      <c r="E314" s="64">
        <v>7073.4312</v>
      </c>
      <c r="F314" s="42">
        <v>2032</v>
      </c>
      <c r="G314" s="43">
        <v>9105.4311999999991</v>
      </c>
      <c r="H314" s="65">
        <v>110738</v>
      </c>
      <c r="I314" s="42">
        <v>132573</v>
      </c>
      <c r="J314" s="42">
        <v>90645</v>
      </c>
      <c r="K314" s="42">
        <v>91045</v>
      </c>
      <c r="L314" s="44">
        <v>131887</v>
      </c>
      <c r="M314" s="65">
        <v>6257</v>
      </c>
      <c r="N314" s="42">
        <v>-8189.2781793332297</v>
      </c>
      <c r="O314" s="42">
        <v>-1932.2781793332297</v>
      </c>
      <c r="P314" s="42">
        <v>0</v>
      </c>
      <c r="Q314" s="44">
        <v>-1932.2781793332297</v>
      </c>
      <c r="R314" s="45">
        <v>2211</v>
      </c>
      <c r="S314" s="65">
        <v>2698</v>
      </c>
      <c r="T314" s="42">
        <v>6225</v>
      </c>
      <c r="U314" s="42">
        <v>8320</v>
      </c>
      <c r="V314" s="42">
        <v>2690.2340618934636</v>
      </c>
      <c r="W314" s="44">
        <v>19933.234061893465</v>
      </c>
      <c r="X314" s="65">
        <v>8870</v>
      </c>
      <c r="Y314" s="42">
        <v>7347</v>
      </c>
      <c r="Z314" s="42">
        <v>6060</v>
      </c>
      <c r="AA314" s="42">
        <v>12443.326159417928</v>
      </c>
      <c r="AB314" s="43">
        <v>34720.326159417928</v>
      </c>
      <c r="AC314" s="65">
        <v>-8254.5479084262879</v>
      </c>
      <c r="AD314" s="42">
        <v>-5297.0830631556182</v>
      </c>
      <c r="AE314" s="42">
        <v>-3026.4611259425583</v>
      </c>
      <c r="AF314" s="42">
        <v>1791.0000000000036</v>
      </c>
      <c r="AG314" s="42">
        <v>0</v>
      </c>
      <c r="AH314" s="44">
        <v>0</v>
      </c>
    </row>
    <row r="315" spans="1:34" s="4" customFormat="1">
      <c r="A315" s="46" t="s">
        <v>48</v>
      </c>
      <c r="B315" s="55" t="s">
        <v>115</v>
      </c>
      <c r="C315" s="56">
        <v>2.482E-5</v>
      </c>
      <c r="D315" s="56">
        <v>4.3529999999999998E-5</v>
      </c>
      <c r="E315" s="64">
        <v>5929.0219999999999</v>
      </c>
      <c r="F315" s="42">
        <v>1008</v>
      </c>
      <c r="G315" s="43">
        <v>6937.0219999999999</v>
      </c>
      <c r="H315" s="65">
        <v>54905</v>
      </c>
      <c r="I315" s="42">
        <v>65730</v>
      </c>
      <c r="J315" s="42">
        <v>44942</v>
      </c>
      <c r="K315" s="42">
        <v>45141</v>
      </c>
      <c r="L315" s="44">
        <v>65390</v>
      </c>
      <c r="M315" s="65">
        <v>3102</v>
      </c>
      <c r="N315" s="42">
        <v>5393.4261478581684</v>
      </c>
      <c r="O315" s="42">
        <v>8495.4261478581684</v>
      </c>
      <c r="P315" s="42">
        <v>0</v>
      </c>
      <c r="Q315" s="44">
        <v>8495.4261478581684</v>
      </c>
      <c r="R315" s="45">
        <v>1096</v>
      </c>
      <c r="S315" s="65">
        <v>1338</v>
      </c>
      <c r="T315" s="42">
        <v>3086</v>
      </c>
      <c r="U315" s="42">
        <v>4125</v>
      </c>
      <c r="V315" s="42">
        <v>26346.914470751159</v>
      </c>
      <c r="W315" s="44">
        <v>34895.914470751159</v>
      </c>
      <c r="X315" s="65">
        <v>4398</v>
      </c>
      <c r="Y315" s="42">
        <v>3643</v>
      </c>
      <c r="Z315" s="42">
        <v>3005</v>
      </c>
      <c r="AA315" s="42">
        <v>29710.05920782232</v>
      </c>
      <c r="AB315" s="43">
        <v>40756.05920782232</v>
      </c>
      <c r="AC315" s="65">
        <v>4363.521902921505</v>
      </c>
      <c r="AD315" s="42">
        <v>-4863.1149795656911</v>
      </c>
      <c r="AE315" s="42">
        <v>-6246.5516604269751</v>
      </c>
      <c r="AF315" s="42">
        <v>886</v>
      </c>
      <c r="AG315" s="42">
        <v>0</v>
      </c>
      <c r="AH315" s="44">
        <v>0</v>
      </c>
    </row>
    <row r="316" spans="1:34" s="4" customFormat="1">
      <c r="A316" s="46" t="s">
        <v>49</v>
      </c>
      <c r="B316" s="55" t="s">
        <v>116</v>
      </c>
      <c r="C316" s="56">
        <v>3.9660000000000003E-5</v>
      </c>
      <c r="D316" s="56">
        <v>3.004E-5</v>
      </c>
      <c r="E316" s="64">
        <v>3858.97</v>
      </c>
      <c r="F316" s="42">
        <v>1610</v>
      </c>
      <c r="G316" s="43">
        <v>5468.9699999999993</v>
      </c>
      <c r="H316" s="65">
        <v>87732</v>
      </c>
      <c r="I316" s="42">
        <v>105031</v>
      </c>
      <c r="J316" s="42">
        <v>71813</v>
      </c>
      <c r="K316" s="42">
        <v>72131</v>
      </c>
      <c r="L316" s="44">
        <v>104487</v>
      </c>
      <c r="M316" s="65">
        <v>4957</v>
      </c>
      <c r="N316" s="42">
        <v>7282.3262556334976</v>
      </c>
      <c r="O316" s="42">
        <v>12239.326255633498</v>
      </c>
      <c r="P316" s="42">
        <v>0</v>
      </c>
      <c r="Q316" s="44">
        <v>12239.326255633498</v>
      </c>
      <c r="R316" s="45">
        <v>1751</v>
      </c>
      <c r="S316" s="65">
        <v>2138</v>
      </c>
      <c r="T316" s="42">
        <v>4931</v>
      </c>
      <c r="U316" s="42">
        <v>6591</v>
      </c>
      <c r="V316" s="42">
        <v>17538.817480025791</v>
      </c>
      <c r="W316" s="44">
        <v>31198.817480025791</v>
      </c>
      <c r="X316" s="65">
        <v>7027</v>
      </c>
      <c r="Y316" s="42">
        <v>5820</v>
      </c>
      <c r="Z316" s="42">
        <v>4801</v>
      </c>
      <c r="AA316" s="42">
        <v>1545.4174808745315</v>
      </c>
      <c r="AB316" s="43">
        <v>19193.41748087453</v>
      </c>
      <c r="AC316" s="65">
        <v>6264.7746711420104</v>
      </c>
      <c r="AD316" s="42">
        <v>3047.8280205401807</v>
      </c>
      <c r="AE316" s="42">
        <v>1273.7973074690703</v>
      </c>
      <c r="AF316" s="42">
        <v>1419</v>
      </c>
      <c r="AG316" s="42">
        <v>0</v>
      </c>
      <c r="AH316" s="44">
        <v>0</v>
      </c>
    </row>
    <row r="317" spans="1:34" s="4" customFormat="1">
      <c r="A317" s="46" t="s">
        <v>50</v>
      </c>
      <c r="B317" s="55" t="s">
        <v>117</v>
      </c>
      <c r="C317" s="56">
        <v>6.2279999999999993E-5</v>
      </c>
      <c r="D317" s="56">
        <v>5.6079999999999998E-5</v>
      </c>
      <c r="E317" s="64">
        <v>6857.1167999999998</v>
      </c>
      <c r="F317" s="42">
        <v>2529</v>
      </c>
      <c r="G317" s="43">
        <v>9386.1167999999998</v>
      </c>
      <c r="H317" s="65">
        <v>137770</v>
      </c>
      <c r="I317" s="42">
        <v>164935</v>
      </c>
      <c r="J317" s="42">
        <v>112771</v>
      </c>
      <c r="K317" s="42">
        <v>113270</v>
      </c>
      <c r="L317" s="44">
        <v>164081</v>
      </c>
      <c r="M317" s="65">
        <v>7785</v>
      </c>
      <c r="N317" s="42">
        <v>-2102.0124669356824</v>
      </c>
      <c r="O317" s="42">
        <v>5682.9875330643172</v>
      </c>
      <c r="P317" s="42">
        <v>0</v>
      </c>
      <c r="Q317" s="44">
        <v>5682.9875330643172</v>
      </c>
      <c r="R317" s="45">
        <v>2750</v>
      </c>
      <c r="S317" s="65">
        <v>3357</v>
      </c>
      <c r="T317" s="42">
        <v>7744</v>
      </c>
      <c r="U317" s="42">
        <v>10351</v>
      </c>
      <c r="V317" s="42">
        <v>14246.427701398339</v>
      </c>
      <c r="W317" s="44">
        <v>35698.427701398337</v>
      </c>
      <c r="X317" s="65">
        <v>11035</v>
      </c>
      <c r="Y317" s="42">
        <v>9140</v>
      </c>
      <c r="Z317" s="42">
        <v>7540</v>
      </c>
      <c r="AA317" s="42">
        <v>19474.344087526653</v>
      </c>
      <c r="AB317" s="43">
        <v>47189.344087526653</v>
      </c>
      <c r="AC317" s="65">
        <v>-5925.829498559372</v>
      </c>
      <c r="AD317" s="42">
        <v>-7195.092583148009</v>
      </c>
      <c r="AE317" s="42">
        <v>-595.99430442093194</v>
      </c>
      <c r="AF317" s="42">
        <v>2225.9999999999964</v>
      </c>
      <c r="AG317" s="42">
        <v>0</v>
      </c>
      <c r="AH317" s="44">
        <v>0</v>
      </c>
    </row>
    <row r="318" spans="1:34" s="4" customFormat="1">
      <c r="A318" s="46" t="s">
        <v>51</v>
      </c>
      <c r="B318" s="55" t="s">
        <v>118</v>
      </c>
      <c r="C318" s="56">
        <v>5.923E-5</v>
      </c>
      <c r="D318" s="56">
        <v>8.7200000000000005E-5</v>
      </c>
      <c r="E318" s="64">
        <v>11252.9956</v>
      </c>
      <c r="F318" s="42">
        <v>2405</v>
      </c>
      <c r="G318" s="43">
        <v>13657.9956</v>
      </c>
      <c r="H318" s="65">
        <v>131023</v>
      </c>
      <c r="I318" s="42">
        <v>156858</v>
      </c>
      <c r="J318" s="42">
        <v>107249</v>
      </c>
      <c r="K318" s="42">
        <v>107723</v>
      </c>
      <c r="L318" s="44">
        <v>156046</v>
      </c>
      <c r="M318" s="65">
        <v>7403</v>
      </c>
      <c r="N318" s="42">
        <v>-8275.0353262944882</v>
      </c>
      <c r="O318" s="42">
        <v>-872.03532629448819</v>
      </c>
      <c r="P318" s="42">
        <v>0</v>
      </c>
      <c r="Q318" s="44">
        <v>-872.03532629448819</v>
      </c>
      <c r="R318" s="45">
        <v>2615</v>
      </c>
      <c r="S318" s="65">
        <v>3192</v>
      </c>
      <c r="T318" s="42">
        <v>7365</v>
      </c>
      <c r="U318" s="42">
        <v>9844</v>
      </c>
      <c r="V318" s="42">
        <v>30235.818936631229</v>
      </c>
      <c r="W318" s="44">
        <v>50636.818936631229</v>
      </c>
      <c r="X318" s="65">
        <v>10494</v>
      </c>
      <c r="Y318" s="42">
        <v>8693</v>
      </c>
      <c r="Z318" s="42">
        <v>7171</v>
      </c>
      <c r="AA318" s="42">
        <v>50793.269835113118</v>
      </c>
      <c r="AB318" s="43">
        <v>77151.269835113111</v>
      </c>
      <c r="AC318" s="65">
        <v>-5836.1402063885407</v>
      </c>
      <c r="AD318" s="42">
        <v>-12571.627579481832</v>
      </c>
      <c r="AE318" s="42">
        <v>-10223.683112611512</v>
      </c>
      <c r="AF318" s="42">
        <v>2117</v>
      </c>
      <c r="AG318" s="42">
        <v>0</v>
      </c>
      <c r="AH318" s="44">
        <v>0</v>
      </c>
    </row>
    <row r="319" spans="1:34" s="4" customFormat="1">
      <c r="A319" s="46" t="s">
        <v>52</v>
      </c>
      <c r="B319" s="55" t="s">
        <v>119</v>
      </c>
      <c r="C319" s="56">
        <v>5.5999999999999997E-6</v>
      </c>
      <c r="D319" s="56">
        <v>2.4700000000000001E-5</v>
      </c>
      <c r="E319" s="64">
        <v>3365.4173999999998</v>
      </c>
      <c r="F319" s="42">
        <v>227</v>
      </c>
      <c r="G319" s="43">
        <v>3592.4173999999998</v>
      </c>
      <c r="H319" s="65">
        <v>12388</v>
      </c>
      <c r="I319" s="42">
        <v>14830</v>
      </c>
      <c r="J319" s="42">
        <v>10140</v>
      </c>
      <c r="K319" s="42">
        <v>10185</v>
      </c>
      <c r="L319" s="44">
        <v>14754</v>
      </c>
      <c r="M319" s="65">
        <v>700</v>
      </c>
      <c r="N319" s="42">
        <v>-8553.7885554491277</v>
      </c>
      <c r="O319" s="42">
        <v>-7853.7885554491277</v>
      </c>
      <c r="P319" s="42">
        <v>0</v>
      </c>
      <c r="Q319" s="44">
        <v>-7853.7885554491277</v>
      </c>
      <c r="R319" s="45">
        <v>247</v>
      </c>
      <c r="S319" s="65">
        <v>302</v>
      </c>
      <c r="T319" s="42">
        <v>696</v>
      </c>
      <c r="U319" s="42">
        <v>931</v>
      </c>
      <c r="V319" s="42">
        <v>23635.386177612629</v>
      </c>
      <c r="W319" s="44">
        <v>25564.386177612629</v>
      </c>
      <c r="X319" s="65">
        <v>992</v>
      </c>
      <c r="Y319" s="42">
        <v>822</v>
      </c>
      <c r="Z319" s="42">
        <v>678</v>
      </c>
      <c r="AA319" s="42">
        <v>38441.761588706919</v>
      </c>
      <c r="AB319" s="43">
        <v>40933.761588706919</v>
      </c>
      <c r="AC319" s="65">
        <v>-5207.2471218094515</v>
      </c>
      <c r="AD319" s="42">
        <v>-4704.2940569104167</v>
      </c>
      <c r="AE319" s="42">
        <v>-5658.8342323744173</v>
      </c>
      <c r="AF319" s="42">
        <v>200.99999999999636</v>
      </c>
      <c r="AG319" s="42">
        <v>0</v>
      </c>
      <c r="AH319" s="44">
        <v>0</v>
      </c>
    </row>
    <row r="320" spans="1:34" s="4" customFormat="1">
      <c r="A320" s="46" t="s">
        <v>53</v>
      </c>
      <c r="B320" s="55" t="s">
        <v>122</v>
      </c>
      <c r="C320" s="56">
        <v>6.0599999999999996E-6</v>
      </c>
      <c r="D320" s="56">
        <v>2.673E-5</v>
      </c>
      <c r="E320" s="64">
        <v>3646.779</v>
      </c>
      <c r="F320" s="42">
        <v>246</v>
      </c>
      <c r="G320" s="43">
        <v>3892.779</v>
      </c>
      <c r="H320" s="65">
        <v>13405</v>
      </c>
      <c r="I320" s="42">
        <v>16049</v>
      </c>
      <c r="J320" s="42">
        <v>10973</v>
      </c>
      <c r="K320" s="42">
        <v>11021</v>
      </c>
      <c r="L320" s="44">
        <v>15966</v>
      </c>
      <c r="M320" s="65">
        <v>757</v>
      </c>
      <c r="N320" s="42">
        <v>-38735.424714596324</v>
      </c>
      <c r="O320" s="42">
        <v>-37978.424714596324</v>
      </c>
      <c r="P320" s="42">
        <v>0</v>
      </c>
      <c r="Q320" s="44">
        <v>-37978.424714596324</v>
      </c>
      <c r="R320" s="45">
        <v>268</v>
      </c>
      <c r="S320" s="65">
        <v>327</v>
      </c>
      <c r="T320" s="42">
        <v>754</v>
      </c>
      <c r="U320" s="42">
        <v>1007</v>
      </c>
      <c r="V320" s="42">
        <v>25226.23714191102</v>
      </c>
      <c r="W320" s="44">
        <v>27314.23714191102</v>
      </c>
      <c r="X320" s="65">
        <v>1074</v>
      </c>
      <c r="Y320" s="42">
        <v>889</v>
      </c>
      <c r="Z320" s="42">
        <v>734</v>
      </c>
      <c r="AA320" s="42">
        <v>65151.118935823324</v>
      </c>
      <c r="AB320" s="43">
        <v>67848.118935823324</v>
      </c>
      <c r="AC320" s="65">
        <v>-29539.286962323837</v>
      </c>
      <c r="AD320" s="42">
        <v>-5088.7879406484717</v>
      </c>
      <c r="AE320" s="42">
        <v>-6122.806890939999</v>
      </c>
      <c r="AF320" s="42">
        <v>217</v>
      </c>
      <c r="AG320" s="42">
        <v>0</v>
      </c>
      <c r="AH320" s="44">
        <v>0</v>
      </c>
    </row>
    <row r="321" spans="1:34" s="4" customFormat="1">
      <c r="A321" s="46" t="s">
        <v>54</v>
      </c>
      <c r="B321" s="55" t="s">
        <v>397</v>
      </c>
      <c r="C321" s="56">
        <v>7.9469999999999996E-5</v>
      </c>
      <c r="D321" s="56">
        <v>8.6959999999999994E-5</v>
      </c>
      <c r="E321" s="64">
        <v>11354.943600000001</v>
      </c>
      <c r="F321" s="42">
        <v>3227</v>
      </c>
      <c r="G321" s="43">
        <v>14581.943600000001</v>
      </c>
      <c r="H321" s="65">
        <v>175796</v>
      </c>
      <c r="I321" s="42">
        <v>210459</v>
      </c>
      <c r="J321" s="42">
        <v>143898</v>
      </c>
      <c r="K321" s="42">
        <v>144534</v>
      </c>
      <c r="L321" s="44">
        <v>209370</v>
      </c>
      <c r="M321" s="65">
        <v>9933</v>
      </c>
      <c r="N321" s="42">
        <v>4679.4032927580711</v>
      </c>
      <c r="O321" s="42">
        <v>14612.40329275807</v>
      </c>
      <c r="P321" s="42">
        <v>0</v>
      </c>
      <c r="Q321" s="44">
        <v>14612.40329275807</v>
      </c>
      <c r="R321" s="45">
        <v>3509</v>
      </c>
      <c r="S321" s="65">
        <v>4283</v>
      </c>
      <c r="T321" s="42">
        <v>9881</v>
      </c>
      <c r="U321" s="42">
        <v>13208</v>
      </c>
      <c r="V321" s="42">
        <v>13366.457772907905</v>
      </c>
      <c r="W321" s="44">
        <v>40738.457772907903</v>
      </c>
      <c r="X321" s="65">
        <v>14081</v>
      </c>
      <c r="Y321" s="42">
        <v>11663</v>
      </c>
      <c r="Z321" s="42">
        <v>9621</v>
      </c>
      <c r="AA321" s="42">
        <v>12461.862051159645</v>
      </c>
      <c r="AB321" s="43">
        <v>47826.862051159645</v>
      </c>
      <c r="AC321" s="65">
        <v>4312.221083995265</v>
      </c>
      <c r="AD321" s="42">
        <v>-9146.4043366280548</v>
      </c>
      <c r="AE321" s="42">
        <v>-5094.2210256189519</v>
      </c>
      <c r="AF321" s="42">
        <v>2840</v>
      </c>
      <c r="AG321" s="42">
        <v>0</v>
      </c>
      <c r="AH321" s="44">
        <v>0</v>
      </c>
    </row>
    <row r="322" spans="1:34" s="4" customFormat="1">
      <c r="A322" s="46" t="s">
        <v>55</v>
      </c>
      <c r="B322" s="55" t="s">
        <v>398</v>
      </c>
      <c r="C322" s="56">
        <v>1.7900000000000001E-5</v>
      </c>
      <c r="D322" s="56">
        <v>7.8899999999999993E-5</v>
      </c>
      <c r="E322" s="64">
        <v>10742.241599999999</v>
      </c>
      <c r="F322" s="42">
        <v>727</v>
      </c>
      <c r="G322" s="43">
        <v>11469.241599999999</v>
      </c>
      <c r="H322" s="65">
        <v>39597</v>
      </c>
      <c r="I322" s="42">
        <v>47404</v>
      </c>
      <c r="J322" s="42">
        <v>32412</v>
      </c>
      <c r="K322" s="42">
        <v>32555</v>
      </c>
      <c r="L322" s="44">
        <v>47159</v>
      </c>
      <c r="M322" s="65">
        <v>2237</v>
      </c>
      <c r="N322" s="42">
        <v>-2918.7234382885063</v>
      </c>
      <c r="O322" s="42">
        <v>-681.72343828850626</v>
      </c>
      <c r="P322" s="42">
        <v>0</v>
      </c>
      <c r="Q322" s="44">
        <v>-681.72343828850626</v>
      </c>
      <c r="R322" s="45">
        <v>790</v>
      </c>
      <c r="S322" s="65">
        <v>965</v>
      </c>
      <c r="T322" s="42">
        <v>2226</v>
      </c>
      <c r="U322" s="42">
        <v>2975</v>
      </c>
      <c r="V322" s="42">
        <v>73600.029564845609</v>
      </c>
      <c r="W322" s="44">
        <v>79766.029564845609</v>
      </c>
      <c r="X322" s="65">
        <v>3172</v>
      </c>
      <c r="Y322" s="42">
        <v>2627</v>
      </c>
      <c r="Z322" s="42">
        <v>2167</v>
      </c>
      <c r="AA322" s="42">
        <v>99611.809332231132</v>
      </c>
      <c r="AB322" s="43">
        <v>107577.80933223113</v>
      </c>
      <c r="AC322" s="65">
        <v>4939.7673995960649</v>
      </c>
      <c r="AD322" s="42">
        <v>-15318.913703231588</v>
      </c>
      <c r="AE322" s="42">
        <v>-18072.633463749997</v>
      </c>
      <c r="AF322" s="42">
        <v>640</v>
      </c>
      <c r="AG322" s="42">
        <v>0</v>
      </c>
      <c r="AH322" s="44">
        <v>0</v>
      </c>
    </row>
    <row r="323" spans="1:34" s="4" customFormat="1">
      <c r="A323" s="46" t="s">
        <v>56</v>
      </c>
      <c r="B323" s="55" t="s">
        <v>399</v>
      </c>
      <c r="C323" s="56">
        <v>1.2326000000000001E-4</v>
      </c>
      <c r="D323" s="56">
        <v>1.5443999999999999E-4</v>
      </c>
      <c r="E323" s="64">
        <v>19161.650000000001</v>
      </c>
      <c r="F323" s="42">
        <v>5004</v>
      </c>
      <c r="G323" s="43">
        <v>24165.65</v>
      </c>
      <c r="H323" s="65">
        <v>272665</v>
      </c>
      <c r="I323" s="42">
        <v>326427</v>
      </c>
      <c r="J323" s="42">
        <v>223189</v>
      </c>
      <c r="K323" s="42">
        <v>224176</v>
      </c>
      <c r="L323" s="44">
        <v>324738</v>
      </c>
      <c r="M323" s="65">
        <v>15407</v>
      </c>
      <c r="N323" s="42">
        <v>-24506.200578606611</v>
      </c>
      <c r="O323" s="42">
        <v>-9099.2005786066111</v>
      </c>
      <c r="P323" s="42">
        <v>0</v>
      </c>
      <c r="Q323" s="44">
        <v>-9099.2005786066111</v>
      </c>
      <c r="R323" s="45">
        <v>5443</v>
      </c>
      <c r="S323" s="65">
        <v>6643</v>
      </c>
      <c r="T323" s="42">
        <v>15326</v>
      </c>
      <c r="U323" s="42">
        <v>20485</v>
      </c>
      <c r="V323" s="42">
        <v>8565.1485039471463</v>
      </c>
      <c r="W323" s="44">
        <v>51019.148503947144</v>
      </c>
      <c r="X323" s="65">
        <v>21839</v>
      </c>
      <c r="Y323" s="42">
        <v>18090</v>
      </c>
      <c r="Z323" s="42">
        <v>14922</v>
      </c>
      <c r="AA323" s="42">
        <v>58122.944637001827</v>
      </c>
      <c r="AB323" s="43">
        <v>112973.94463700183</v>
      </c>
      <c r="AC323" s="65">
        <v>-24299.936975836463</v>
      </c>
      <c r="AD323" s="42">
        <v>-28429.739010087291</v>
      </c>
      <c r="AE323" s="42">
        <v>-13631.120147130923</v>
      </c>
      <c r="AF323" s="42">
        <v>4405.9999999999854</v>
      </c>
      <c r="AG323" s="42">
        <v>0</v>
      </c>
      <c r="AH323" s="44">
        <v>0</v>
      </c>
    </row>
    <row r="324" spans="1:34" s="4" customFormat="1">
      <c r="A324" s="46" t="s">
        <v>480</v>
      </c>
      <c r="B324" s="55" t="s">
        <v>481</v>
      </c>
      <c r="C324" s="56">
        <v>2E-8</v>
      </c>
      <c r="D324" s="56">
        <v>8.0000000000000002E-8</v>
      </c>
      <c r="E324" s="64">
        <v>17.234400000000001</v>
      </c>
      <c r="F324" s="42">
        <v>1</v>
      </c>
      <c r="G324" s="43">
        <v>18.234400000000001</v>
      </c>
      <c r="H324" s="65">
        <v>44</v>
      </c>
      <c r="I324" s="42">
        <v>53</v>
      </c>
      <c r="J324" s="42">
        <v>36</v>
      </c>
      <c r="K324" s="42">
        <v>36</v>
      </c>
      <c r="L324" s="44">
        <v>53</v>
      </c>
      <c r="M324" s="65">
        <v>2</v>
      </c>
      <c r="N324" s="42">
        <v>12.28460315984254</v>
      </c>
      <c r="O324" s="42">
        <v>14.28460315984254</v>
      </c>
      <c r="P324" s="42">
        <v>0</v>
      </c>
      <c r="Q324" s="44">
        <v>14.28460315984254</v>
      </c>
      <c r="R324" s="45">
        <v>1</v>
      </c>
      <c r="S324" s="65">
        <v>1</v>
      </c>
      <c r="T324" s="42">
        <v>2</v>
      </c>
      <c r="U324" s="42">
        <v>3</v>
      </c>
      <c r="V324" s="42">
        <v>75.516750432407918</v>
      </c>
      <c r="W324" s="44">
        <v>81.516750432407918</v>
      </c>
      <c r="X324" s="65">
        <v>4</v>
      </c>
      <c r="Y324" s="42">
        <v>3</v>
      </c>
      <c r="Z324" s="42">
        <v>2</v>
      </c>
      <c r="AA324" s="42">
        <v>90.457510156046524</v>
      </c>
      <c r="AB324" s="43">
        <v>99.457510156046524</v>
      </c>
      <c r="AC324" s="65">
        <v>11.28460315984254</v>
      </c>
      <c r="AD324" s="42">
        <v>-11.913352855341603</v>
      </c>
      <c r="AE324" s="42">
        <v>-17.312010028139536</v>
      </c>
      <c r="AF324" s="42">
        <v>-7.1054273576010019E-15</v>
      </c>
      <c r="AG324" s="42">
        <v>0</v>
      </c>
      <c r="AH324" s="44">
        <v>0</v>
      </c>
    </row>
    <row r="325" spans="1:34" s="4" customFormat="1">
      <c r="A325" s="46" t="s">
        <v>57</v>
      </c>
      <c r="B325" s="55" t="s">
        <v>400</v>
      </c>
      <c r="C325" s="56">
        <v>1.2118E-4</v>
      </c>
      <c r="D325" s="56">
        <v>1.0673E-4</v>
      </c>
      <c r="E325" s="64">
        <v>14258.207200000001</v>
      </c>
      <c r="F325" s="42">
        <v>4920</v>
      </c>
      <c r="G325" s="43">
        <v>19178.207200000001</v>
      </c>
      <c r="H325" s="65">
        <v>268064</v>
      </c>
      <c r="I325" s="42">
        <v>320919</v>
      </c>
      <c r="J325" s="42">
        <v>219423</v>
      </c>
      <c r="K325" s="42">
        <v>220393</v>
      </c>
      <c r="L325" s="44">
        <v>319258</v>
      </c>
      <c r="M325" s="65">
        <v>15147</v>
      </c>
      <c r="N325" s="42">
        <v>-5401.3221878701297</v>
      </c>
      <c r="O325" s="42">
        <v>9745.6778121298703</v>
      </c>
      <c r="P325" s="42">
        <v>0</v>
      </c>
      <c r="Q325" s="44">
        <v>9745.6778121298703</v>
      </c>
      <c r="R325" s="45">
        <v>5351</v>
      </c>
      <c r="S325" s="65">
        <v>6531</v>
      </c>
      <c r="T325" s="42">
        <v>15068</v>
      </c>
      <c r="U325" s="42">
        <v>20140</v>
      </c>
      <c r="V325" s="42">
        <v>25142.126590126871</v>
      </c>
      <c r="W325" s="44">
        <v>66881.126590126863</v>
      </c>
      <c r="X325" s="65">
        <v>21471</v>
      </c>
      <c r="Y325" s="42">
        <v>17784</v>
      </c>
      <c r="Z325" s="42">
        <v>14670</v>
      </c>
      <c r="AA325" s="42">
        <v>23669.629714958133</v>
      </c>
      <c r="AB325" s="43">
        <v>77594.629714958137</v>
      </c>
      <c r="AC325" s="65">
        <v>-9422.8634777491825</v>
      </c>
      <c r="AD325" s="42">
        <v>-5304.1245880797551</v>
      </c>
      <c r="AE325" s="42">
        <v>-320.51505900232678</v>
      </c>
      <c r="AF325" s="42">
        <v>4333.9999999999891</v>
      </c>
      <c r="AG325" s="42">
        <v>0</v>
      </c>
      <c r="AH325" s="44">
        <v>0</v>
      </c>
    </row>
    <row r="326" spans="1:34" s="4" customFormat="1">
      <c r="A326" s="46" t="s">
        <v>58</v>
      </c>
      <c r="B326" s="55" t="s">
        <v>401</v>
      </c>
      <c r="C326" s="56">
        <v>4.6184999999999998E-4</v>
      </c>
      <c r="D326" s="56">
        <v>3.1429E-4</v>
      </c>
      <c r="E326" s="64">
        <v>42720.414799999999</v>
      </c>
      <c r="F326" s="42">
        <v>18751</v>
      </c>
      <c r="G326" s="43">
        <v>61471.414799999999</v>
      </c>
      <c r="H326" s="65">
        <v>1021663</v>
      </c>
      <c r="I326" s="42">
        <v>1223109</v>
      </c>
      <c r="J326" s="42">
        <v>836280</v>
      </c>
      <c r="K326" s="42">
        <v>839977</v>
      </c>
      <c r="L326" s="44">
        <v>1216779</v>
      </c>
      <c r="M326" s="65">
        <v>57728</v>
      </c>
      <c r="N326" s="42">
        <v>21918.099472426329</v>
      </c>
      <c r="O326" s="42">
        <v>79646.099472426329</v>
      </c>
      <c r="P326" s="42">
        <v>0</v>
      </c>
      <c r="Q326" s="44">
        <v>79646.099472426329</v>
      </c>
      <c r="R326" s="45">
        <v>20394</v>
      </c>
      <c r="S326" s="65">
        <v>24893</v>
      </c>
      <c r="T326" s="42">
        <v>57427</v>
      </c>
      <c r="U326" s="42">
        <v>76757</v>
      </c>
      <c r="V326" s="42">
        <v>240311.99771162652</v>
      </c>
      <c r="W326" s="44">
        <v>399388.99771162652</v>
      </c>
      <c r="X326" s="65">
        <v>81831</v>
      </c>
      <c r="Y326" s="42">
        <v>67781</v>
      </c>
      <c r="Z326" s="42">
        <v>55913</v>
      </c>
      <c r="AA326" s="42">
        <v>121116.94427414569</v>
      </c>
      <c r="AB326" s="43">
        <v>326641.9442741457</v>
      </c>
      <c r="AC326" s="65">
        <v>7598.9404007225967</v>
      </c>
      <c r="AD326" s="42">
        <v>23317.239431249305</v>
      </c>
      <c r="AE326" s="42">
        <v>25317.873605508947</v>
      </c>
      <c r="AF326" s="42">
        <v>16512.999999999971</v>
      </c>
      <c r="AG326" s="42">
        <v>0</v>
      </c>
      <c r="AH326" s="44">
        <v>0</v>
      </c>
    </row>
    <row r="327" spans="1:34" s="4" customFormat="1">
      <c r="A327" s="46" t="s">
        <v>59</v>
      </c>
      <c r="B327" s="55" t="s">
        <v>402</v>
      </c>
      <c r="C327" s="56">
        <v>1.1909999999999999E-5</v>
      </c>
      <c r="D327" s="56">
        <v>8.8799999999999997E-6</v>
      </c>
      <c r="E327" s="64">
        <v>1223.2172</v>
      </c>
      <c r="F327" s="42">
        <v>484</v>
      </c>
      <c r="G327" s="43">
        <v>1707.2172</v>
      </c>
      <c r="H327" s="65">
        <v>26346</v>
      </c>
      <c r="I327" s="42">
        <v>31541</v>
      </c>
      <c r="J327" s="42">
        <v>21566</v>
      </c>
      <c r="K327" s="42">
        <v>21661</v>
      </c>
      <c r="L327" s="44">
        <v>31378</v>
      </c>
      <c r="M327" s="65">
        <v>1489</v>
      </c>
      <c r="N327" s="42">
        <v>2292.9277884943704</v>
      </c>
      <c r="O327" s="42">
        <v>3781.9277884943704</v>
      </c>
      <c r="P327" s="42">
        <v>0</v>
      </c>
      <c r="Q327" s="44">
        <v>3781.9277884943704</v>
      </c>
      <c r="R327" s="45">
        <v>526</v>
      </c>
      <c r="S327" s="65">
        <v>642</v>
      </c>
      <c r="T327" s="42">
        <v>1481</v>
      </c>
      <c r="U327" s="42">
        <v>1979</v>
      </c>
      <c r="V327" s="42">
        <v>8097.2843157549642</v>
      </c>
      <c r="W327" s="44">
        <v>12199.284315754965</v>
      </c>
      <c r="X327" s="65">
        <v>2110</v>
      </c>
      <c r="Y327" s="42">
        <v>1748</v>
      </c>
      <c r="Z327" s="42">
        <v>1442</v>
      </c>
      <c r="AA327" s="42">
        <v>3273.2358109340225</v>
      </c>
      <c r="AB327" s="43">
        <v>8573.2358109340221</v>
      </c>
      <c r="AC327" s="65">
        <v>2742.3761416455804</v>
      </c>
      <c r="AD327" s="42">
        <v>24.368974468268107</v>
      </c>
      <c r="AE327" s="42">
        <v>433.30338870709272</v>
      </c>
      <c r="AF327" s="42">
        <v>426</v>
      </c>
      <c r="AG327" s="42">
        <v>0</v>
      </c>
      <c r="AH327" s="44">
        <v>0</v>
      </c>
    </row>
    <row r="328" spans="1:34" s="4" customFormat="1">
      <c r="A328" s="46" t="s">
        <v>60</v>
      </c>
      <c r="B328" s="55" t="s">
        <v>403</v>
      </c>
      <c r="C328" s="56">
        <v>1.2640000000000001E-4</v>
      </c>
      <c r="D328" s="56">
        <v>4.0540000000000001E-5</v>
      </c>
      <c r="E328" s="64">
        <v>8158.9359999999997</v>
      </c>
      <c r="F328" s="42">
        <v>5132</v>
      </c>
      <c r="G328" s="43">
        <v>13290.936</v>
      </c>
      <c r="H328" s="65">
        <v>279611</v>
      </c>
      <c r="I328" s="42">
        <v>334743</v>
      </c>
      <c r="J328" s="42">
        <v>228875</v>
      </c>
      <c r="K328" s="42">
        <v>229887</v>
      </c>
      <c r="L328" s="44">
        <v>333010</v>
      </c>
      <c r="M328" s="65">
        <v>15799</v>
      </c>
      <c r="N328" s="42">
        <v>54985.0178397786</v>
      </c>
      <c r="O328" s="42">
        <v>70784.017839778593</v>
      </c>
      <c r="P328" s="42">
        <v>0</v>
      </c>
      <c r="Q328" s="44">
        <v>70784.017839778593</v>
      </c>
      <c r="R328" s="45">
        <v>5582</v>
      </c>
      <c r="S328" s="65">
        <v>6813</v>
      </c>
      <c r="T328" s="42">
        <v>15717</v>
      </c>
      <c r="U328" s="42">
        <v>21007</v>
      </c>
      <c r="V328" s="42">
        <v>154796.97897355218</v>
      </c>
      <c r="W328" s="44">
        <v>198333.97897355218</v>
      </c>
      <c r="X328" s="65">
        <v>22396</v>
      </c>
      <c r="Y328" s="42">
        <v>18550</v>
      </c>
      <c r="Z328" s="42">
        <v>15302</v>
      </c>
      <c r="AA328" s="42">
        <v>7960.282211793332</v>
      </c>
      <c r="AB328" s="43">
        <v>64208.282211793332</v>
      </c>
      <c r="AC328" s="65">
        <v>55536.101252931643</v>
      </c>
      <c r="AD328" s="42">
        <v>53812.305985337429</v>
      </c>
      <c r="AE328" s="42">
        <v>20256.289523489766</v>
      </c>
      <c r="AF328" s="42">
        <v>4521</v>
      </c>
      <c r="AG328" s="42">
        <v>0</v>
      </c>
      <c r="AH328" s="44">
        <v>0</v>
      </c>
    </row>
    <row r="329" spans="1:34" s="4" customFormat="1">
      <c r="A329" s="46" t="s">
        <v>105</v>
      </c>
      <c r="B329" s="55" t="s">
        <v>459</v>
      </c>
      <c r="C329" s="56">
        <v>4.9999999999999998E-7</v>
      </c>
      <c r="D329" s="56">
        <v>2.1799999999999999E-6</v>
      </c>
      <c r="E329" s="64">
        <v>302.20319999999998</v>
      </c>
      <c r="F329" s="42">
        <v>20</v>
      </c>
      <c r="G329" s="43">
        <v>322.20319999999998</v>
      </c>
      <c r="H329" s="65">
        <v>1106</v>
      </c>
      <c r="I329" s="42">
        <v>1324</v>
      </c>
      <c r="J329" s="42">
        <v>905</v>
      </c>
      <c r="K329" s="42">
        <v>909</v>
      </c>
      <c r="L329" s="44">
        <v>1317</v>
      </c>
      <c r="M329" s="65">
        <v>62</v>
      </c>
      <c r="N329" s="42">
        <v>255.14470742781145</v>
      </c>
      <c r="O329" s="42">
        <v>317.14470742781145</v>
      </c>
      <c r="P329" s="42">
        <v>0</v>
      </c>
      <c r="Q329" s="44">
        <v>317.14470742781145</v>
      </c>
      <c r="R329" s="45">
        <v>22</v>
      </c>
      <c r="S329" s="65">
        <v>27</v>
      </c>
      <c r="T329" s="42">
        <v>62</v>
      </c>
      <c r="U329" s="42">
        <v>83</v>
      </c>
      <c r="V329" s="42">
        <v>2057.5063784615859</v>
      </c>
      <c r="W329" s="44">
        <v>2229.5063784615859</v>
      </c>
      <c r="X329" s="65">
        <v>89</v>
      </c>
      <c r="Y329" s="42">
        <v>73</v>
      </c>
      <c r="Z329" s="42">
        <v>61</v>
      </c>
      <c r="AA329" s="42">
        <v>2658.6989161286047</v>
      </c>
      <c r="AB329" s="43">
        <v>2881.6989161286047</v>
      </c>
      <c r="AC329" s="65">
        <v>238.14470742781145</v>
      </c>
      <c r="AD329" s="42">
        <v>-409.89973562901605</v>
      </c>
      <c r="AE329" s="42">
        <v>-497.43750946581389</v>
      </c>
      <c r="AF329" s="42">
        <v>16.999999999999773</v>
      </c>
      <c r="AG329" s="42">
        <v>0</v>
      </c>
      <c r="AH329" s="44">
        <v>0</v>
      </c>
    </row>
    <row r="330" spans="1:34" s="4" customFormat="1">
      <c r="A330" s="46" t="s">
        <v>61</v>
      </c>
      <c r="B330" s="55" t="s">
        <v>404</v>
      </c>
      <c r="C330" s="56">
        <v>5.7439999999999999E-5</v>
      </c>
      <c r="D330" s="56">
        <v>5.0349999999999997E-5</v>
      </c>
      <c r="E330" s="64">
        <v>6546.5864000000001</v>
      </c>
      <c r="F330" s="42">
        <v>2332</v>
      </c>
      <c r="G330" s="43">
        <v>8878.5864000000001</v>
      </c>
      <c r="H330" s="65">
        <v>127064</v>
      </c>
      <c r="I330" s="42">
        <v>152117</v>
      </c>
      <c r="J330" s="42">
        <v>104008</v>
      </c>
      <c r="K330" s="42">
        <v>104467</v>
      </c>
      <c r="L330" s="44">
        <v>151330</v>
      </c>
      <c r="M330" s="65">
        <v>7180</v>
      </c>
      <c r="N330" s="42">
        <v>4489.5435488168823</v>
      </c>
      <c r="O330" s="42">
        <v>11669.543548816882</v>
      </c>
      <c r="P330" s="42">
        <v>0</v>
      </c>
      <c r="Q330" s="44">
        <v>11669.543548816882</v>
      </c>
      <c r="R330" s="45">
        <v>2536</v>
      </c>
      <c r="S330" s="65">
        <v>3096</v>
      </c>
      <c r="T330" s="42">
        <v>7142</v>
      </c>
      <c r="U330" s="42">
        <v>9546</v>
      </c>
      <c r="V330" s="42">
        <v>12966.365016768941</v>
      </c>
      <c r="W330" s="44">
        <v>32750.365016768941</v>
      </c>
      <c r="X330" s="65">
        <v>10177</v>
      </c>
      <c r="Y330" s="42">
        <v>8430</v>
      </c>
      <c r="Z330" s="42">
        <v>6954</v>
      </c>
      <c r="AA330" s="42">
        <v>4599.7226429762086</v>
      </c>
      <c r="AB330" s="43">
        <v>30160.722642976209</v>
      </c>
      <c r="AC330" s="65">
        <v>1640.643622035177</v>
      </c>
      <c r="AD330" s="42">
        <v>-999.00219233523603</v>
      </c>
      <c r="AE330" s="42">
        <v>-105.99905590720891</v>
      </c>
      <c r="AF330" s="42">
        <v>2054</v>
      </c>
      <c r="AG330" s="42">
        <v>0</v>
      </c>
      <c r="AH330" s="44">
        <v>0</v>
      </c>
    </row>
    <row r="331" spans="1:34" s="4" customFormat="1">
      <c r="A331" s="46" t="s">
        <v>62</v>
      </c>
      <c r="B331" s="55" t="s">
        <v>405</v>
      </c>
      <c r="C331" s="56">
        <v>4.9820000000000001E-5</v>
      </c>
      <c r="D331" s="56">
        <v>2.2609999999999999E-5</v>
      </c>
      <c r="E331" s="64">
        <v>3108.1288</v>
      </c>
      <c r="F331" s="42">
        <v>2023</v>
      </c>
      <c r="G331" s="43">
        <v>5131.1288000000004</v>
      </c>
      <c r="H331" s="65">
        <v>110207</v>
      </c>
      <c r="I331" s="42">
        <v>131937</v>
      </c>
      <c r="J331" s="42">
        <v>90210</v>
      </c>
      <c r="K331" s="42">
        <v>90609</v>
      </c>
      <c r="L331" s="44">
        <v>131255</v>
      </c>
      <c r="M331" s="65">
        <v>6227</v>
      </c>
      <c r="N331" s="42">
        <v>7624.7894723947038</v>
      </c>
      <c r="O331" s="42">
        <v>13851.789472394703</v>
      </c>
      <c r="P331" s="42">
        <v>0</v>
      </c>
      <c r="Q331" s="44">
        <v>13851.789472394703</v>
      </c>
      <c r="R331" s="45">
        <v>2200</v>
      </c>
      <c r="S331" s="65">
        <v>2685</v>
      </c>
      <c r="T331" s="42">
        <v>6195</v>
      </c>
      <c r="U331" s="42">
        <v>8280</v>
      </c>
      <c r="V331" s="42">
        <v>54947.442127945003</v>
      </c>
      <c r="W331" s="44">
        <v>72107.442127945003</v>
      </c>
      <c r="X331" s="65">
        <v>8827</v>
      </c>
      <c r="Y331" s="42">
        <v>7312</v>
      </c>
      <c r="Z331" s="42">
        <v>6031</v>
      </c>
      <c r="AA331" s="42">
        <v>36241.247642933879</v>
      </c>
      <c r="AB331" s="43">
        <v>58411.247642933879</v>
      </c>
      <c r="AC331" s="65">
        <v>3685.7683030333874</v>
      </c>
      <c r="AD331" s="42">
        <v>2267.5111147577336</v>
      </c>
      <c r="AE331" s="42">
        <v>5960.9150672199994</v>
      </c>
      <c r="AF331" s="42">
        <v>1782.0000000000036</v>
      </c>
      <c r="AG331" s="42">
        <v>0</v>
      </c>
      <c r="AH331" s="44">
        <v>0</v>
      </c>
    </row>
    <row r="332" spans="1:34" s="4" customFormat="1">
      <c r="A332" s="46" t="s">
        <v>63</v>
      </c>
      <c r="B332" s="55" t="s">
        <v>406</v>
      </c>
      <c r="C332" s="56">
        <v>4.6799999999999999E-5</v>
      </c>
      <c r="D332" s="56">
        <v>4.994E-5</v>
      </c>
      <c r="E332" s="64">
        <v>6534.2460000000001</v>
      </c>
      <c r="F332" s="42">
        <v>1900</v>
      </c>
      <c r="G332" s="43">
        <v>8434.2459999999992</v>
      </c>
      <c r="H332" s="65">
        <v>103527</v>
      </c>
      <c r="I332" s="42">
        <v>123940</v>
      </c>
      <c r="J332" s="42">
        <v>84742</v>
      </c>
      <c r="K332" s="42">
        <v>85116</v>
      </c>
      <c r="L332" s="44">
        <v>123298</v>
      </c>
      <c r="M332" s="65">
        <v>5850</v>
      </c>
      <c r="N332" s="42">
        <v>-4242.9391021213196</v>
      </c>
      <c r="O332" s="42">
        <v>1607.0608978786804</v>
      </c>
      <c r="P332" s="42">
        <v>0</v>
      </c>
      <c r="Q332" s="44">
        <v>1607.0608978786804</v>
      </c>
      <c r="R332" s="45">
        <v>2067</v>
      </c>
      <c r="S332" s="65">
        <v>2522</v>
      </c>
      <c r="T332" s="42">
        <v>5819</v>
      </c>
      <c r="U332" s="42">
        <v>7778</v>
      </c>
      <c r="V332" s="42">
        <v>2565.2451209833443</v>
      </c>
      <c r="W332" s="44">
        <v>18684.245120983345</v>
      </c>
      <c r="X332" s="65">
        <v>8292</v>
      </c>
      <c r="Y332" s="42">
        <v>6868</v>
      </c>
      <c r="Z332" s="42">
        <v>5666</v>
      </c>
      <c r="AA332" s="42">
        <v>8574.8492517314298</v>
      </c>
      <c r="AB332" s="43">
        <v>29400.84925173143</v>
      </c>
      <c r="AC332" s="65">
        <v>-5336.3176385533316</v>
      </c>
      <c r="AD332" s="42">
        <v>-4418.4001320101024</v>
      </c>
      <c r="AE332" s="42">
        <v>-2634.8863601846515</v>
      </c>
      <c r="AF332" s="42">
        <v>1673</v>
      </c>
      <c r="AG332" s="42">
        <v>0</v>
      </c>
      <c r="AH332" s="44">
        <v>0</v>
      </c>
    </row>
    <row r="333" spans="1:34" s="4" customFormat="1">
      <c r="A333" s="46" t="s">
        <v>64</v>
      </c>
      <c r="B333" s="55" t="s">
        <v>407</v>
      </c>
      <c r="C333" s="56">
        <v>1.2451000000000001E-4</v>
      </c>
      <c r="D333" s="56">
        <v>8.5749999999999997E-5</v>
      </c>
      <c r="E333" s="64">
        <v>11263.942800000001</v>
      </c>
      <c r="F333" s="42">
        <v>5055</v>
      </c>
      <c r="G333" s="43">
        <v>16318.942800000001</v>
      </c>
      <c r="H333" s="65">
        <v>275430</v>
      </c>
      <c r="I333" s="42">
        <v>329738</v>
      </c>
      <c r="J333" s="42">
        <v>225452</v>
      </c>
      <c r="K333" s="42">
        <v>226449</v>
      </c>
      <c r="L333" s="44">
        <v>328031</v>
      </c>
      <c r="M333" s="65">
        <v>15563</v>
      </c>
      <c r="N333" s="42">
        <v>15440.475137463529</v>
      </c>
      <c r="O333" s="42">
        <v>31003.475137463531</v>
      </c>
      <c r="P333" s="42">
        <v>0</v>
      </c>
      <c r="Q333" s="44">
        <v>31003.475137463531</v>
      </c>
      <c r="R333" s="45">
        <v>5498</v>
      </c>
      <c r="S333" s="65">
        <v>6711</v>
      </c>
      <c r="T333" s="42">
        <v>15482</v>
      </c>
      <c r="U333" s="42">
        <v>20693</v>
      </c>
      <c r="V333" s="42">
        <v>73925.52809993038</v>
      </c>
      <c r="W333" s="44">
        <v>116811.52809993038</v>
      </c>
      <c r="X333" s="65">
        <v>22061</v>
      </c>
      <c r="Y333" s="42">
        <v>18273</v>
      </c>
      <c r="Z333" s="42">
        <v>15073</v>
      </c>
      <c r="AA333" s="42">
        <v>34596.637937026055</v>
      </c>
      <c r="AB333" s="43">
        <v>90003.637937026055</v>
      </c>
      <c r="AC333" s="65">
        <v>11309.343672816423</v>
      </c>
      <c r="AD333" s="42">
        <v>4561.8511995824356</v>
      </c>
      <c r="AE333" s="42">
        <v>6483.6952905054695</v>
      </c>
      <c r="AF333" s="42">
        <v>4452.9999999999964</v>
      </c>
      <c r="AG333" s="42">
        <v>0</v>
      </c>
      <c r="AH333" s="44">
        <v>0</v>
      </c>
    </row>
    <row r="334" spans="1:34" s="4" customFormat="1">
      <c r="A334" s="46" t="s">
        <v>65</v>
      </c>
      <c r="B334" s="55" t="s">
        <v>408</v>
      </c>
      <c r="C334" s="56">
        <v>4.1770000000000002E-5</v>
      </c>
      <c r="D334" s="56">
        <v>2.2710000000000001E-5</v>
      </c>
      <c r="E334" s="64">
        <v>3376.6044000000002</v>
      </c>
      <c r="F334" s="42">
        <v>1696</v>
      </c>
      <c r="G334" s="43">
        <v>5072.6044000000002</v>
      </c>
      <c r="H334" s="65">
        <v>92400</v>
      </c>
      <c r="I334" s="42">
        <v>110619</v>
      </c>
      <c r="J334" s="42">
        <v>75634</v>
      </c>
      <c r="K334" s="42">
        <v>75968</v>
      </c>
      <c r="L334" s="44">
        <v>110046</v>
      </c>
      <c r="M334" s="65">
        <v>5221</v>
      </c>
      <c r="N334" s="42">
        <v>6187.2150087484142</v>
      </c>
      <c r="O334" s="42">
        <v>11408.215008748415</v>
      </c>
      <c r="P334" s="42">
        <v>0</v>
      </c>
      <c r="Q334" s="44">
        <v>11408.215008748415</v>
      </c>
      <c r="R334" s="45">
        <v>1844</v>
      </c>
      <c r="S334" s="65">
        <v>2251</v>
      </c>
      <c r="T334" s="42">
        <v>5194</v>
      </c>
      <c r="U334" s="42">
        <v>6942</v>
      </c>
      <c r="V334" s="42">
        <v>33342.079142578667</v>
      </c>
      <c r="W334" s="44">
        <v>47729.079142578667</v>
      </c>
      <c r="X334" s="65">
        <v>7401</v>
      </c>
      <c r="Y334" s="42">
        <v>6130</v>
      </c>
      <c r="Z334" s="42">
        <v>5057</v>
      </c>
      <c r="AA334" s="42">
        <v>4518.475326005484</v>
      </c>
      <c r="AB334" s="43">
        <v>23106.475326005486</v>
      </c>
      <c r="AC334" s="65">
        <v>9968.487594773389</v>
      </c>
      <c r="AD334" s="42">
        <v>9201.5402178652603</v>
      </c>
      <c r="AE334" s="42">
        <v>3958.5760039345341</v>
      </c>
      <c r="AF334" s="42">
        <v>1494</v>
      </c>
      <c r="AG334" s="42">
        <v>0</v>
      </c>
      <c r="AH334" s="44">
        <v>0</v>
      </c>
    </row>
    <row r="335" spans="1:34" s="4" customFormat="1">
      <c r="A335" s="46" t="s">
        <v>66</v>
      </c>
      <c r="B335" s="55" t="s">
        <v>409</v>
      </c>
      <c r="C335" s="56">
        <v>4.1810000000000001E-5</v>
      </c>
      <c r="D335" s="56">
        <v>7.0539999999999999E-5</v>
      </c>
      <c r="E335" s="64">
        <v>9587.1299999999992</v>
      </c>
      <c r="F335" s="42">
        <v>1698</v>
      </c>
      <c r="G335" s="43">
        <v>11285.13</v>
      </c>
      <c r="H335" s="65">
        <v>92488</v>
      </c>
      <c r="I335" s="42">
        <v>110725</v>
      </c>
      <c r="J335" s="42">
        <v>75706</v>
      </c>
      <c r="K335" s="42">
        <v>76041</v>
      </c>
      <c r="L335" s="44">
        <v>110152</v>
      </c>
      <c r="M335" s="65">
        <v>5226</v>
      </c>
      <c r="N335" s="42">
        <v>-1791.6508558797925</v>
      </c>
      <c r="O335" s="42">
        <v>3434.3491441202077</v>
      </c>
      <c r="P335" s="42">
        <v>0</v>
      </c>
      <c r="Q335" s="44">
        <v>3434.3491441202077</v>
      </c>
      <c r="R335" s="45">
        <v>1846</v>
      </c>
      <c r="S335" s="65">
        <v>2253</v>
      </c>
      <c r="T335" s="42">
        <v>5199</v>
      </c>
      <c r="U335" s="42">
        <v>6949</v>
      </c>
      <c r="V335" s="42">
        <v>37436.739143854582</v>
      </c>
      <c r="W335" s="44">
        <v>51837.739143854582</v>
      </c>
      <c r="X335" s="65">
        <v>7408</v>
      </c>
      <c r="Y335" s="42">
        <v>6136</v>
      </c>
      <c r="Z335" s="42">
        <v>5062</v>
      </c>
      <c r="AA335" s="42">
        <v>49350.222907697025</v>
      </c>
      <c r="AB335" s="43">
        <v>67956.222907697025</v>
      </c>
      <c r="AC335" s="65">
        <v>652.77598919114598</v>
      </c>
      <c r="AD335" s="42">
        <v>-8535.7330491078919</v>
      </c>
      <c r="AE335" s="42">
        <v>-9729.5267039256978</v>
      </c>
      <c r="AF335" s="42">
        <v>1494</v>
      </c>
      <c r="AG335" s="42">
        <v>0</v>
      </c>
      <c r="AH335" s="44">
        <v>0</v>
      </c>
    </row>
    <row r="336" spans="1:34" s="4" customFormat="1">
      <c r="A336" s="46" t="s">
        <v>67</v>
      </c>
      <c r="B336" s="55" t="s">
        <v>410</v>
      </c>
      <c r="C336" s="56">
        <v>1.0644E-4</v>
      </c>
      <c r="D336" s="56">
        <v>6.8839999999999998E-5</v>
      </c>
      <c r="E336" s="64">
        <v>9574.8595999999998</v>
      </c>
      <c r="F336" s="42">
        <v>4322</v>
      </c>
      <c r="G336" s="43">
        <v>13896.8596</v>
      </c>
      <c r="H336" s="65">
        <v>235457</v>
      </c>
      <c r="I336" s="42">
        <v>281883</v>
      </c>
      <c r="J336" s="42">
        <v>192733</v>
      </c>
      <c r="K336" s="42">
        <v>193585</v>
      </c>
      <c r="L336" s="44">
        <v>280424</v>
      </c>
      <c r="M336" s="65">
        <v>13304</v>
      </c>
      <c r="N336" s="42">
        <v>-64497.917312895559</v>
      </c>
      <c r="O336" s="42">
        <v>-51193.917312895559</v>
      </c>
      <c r="P336" s="42">
        <v>0</v>
      </c>
      <c r="Q336" s="44">
        <v>-51193.917312895559</v>
      </c>
      <c r="R336" s="45">
        <v>4700</v>
      </c>
      <c r="S336" s="65">
        <v>5737</v>
      </c>
      <c r="T336" s="42">
        <v>13235</v>
      </c>
      <c r="U336" s="42">
        <v>17690</v>
      </c>
      <c r="V336" s="42">
        <v>95450.279707542475</v>
      </c>
      <c r="W336" s="44">
        <v>132112.27970754248</v>
      </c>
      <c r="X336" s="65">
        <v>18859</v>
      </c>
      <c r="Y336" s="42">
        <v>15621</v>
      </c>
      <c r="Z336" s="42">
        <v>12886</v>
      </c>
      <c r="AA336" s="42">
        <v>84761.349351717115</v>
      </c>
      <c r="AB336" s="43">
        <v>132127.3493517171</v>
      </c>
      <c r="AC336" s="65">
        <v>-40420.57957407763</v>
      </c>
      <c r="AD336" s="42">
        <v>29710.084372747173</v>
      </c>
      <c r="AE336" s="42">
        <v>6888.4255571558133</v>
      </c>
      <c r="AF336" s="42">
        <v>3807.0000000000182</v>
      </c>
      <c r="AG336" s="42">
        <v>0</v>
      </c>
      <c r="AH336" s="44">
        <v>0</v>
      </c>
    </row>
    <row r="337" spans="1:34" s="4" customFormat="1">
      <c r="A337" s="46" t="s">
        <v>68</v>
      </c>
      <c r="B337" s="55" t="s">
        <v>411</v>
      </c>
      <c r="C337" s="56">
        <v>1.9086999999999999E-4</v>
      </c>
      <c r="D337" s="56">
        <v>2.3677E-4</v>
      </c>
      <c r="E337" s="64">
        <v>31626.327600000001</v>
      </c>
      <c r="F337" s="42">
        <v>7749</v>
      </c>
      <c r="G337" s="43">
        <v>39375.327600000004</v>
      </c>
      <c r="H337" s="65">
        <v>422225</v>
      </c>
      <c r="I337" s="42">
        <v>505478</v>
      </c>
      <c r="J337" s="42">
        <v>345612</v>
      </c>
      <c r="K337" s="42">
        <v>347140</v>
      </c>
      <c r="L337" s="44">
        <v>502861</v>
      </c>
      <c r="M337" s="65">
        <v>23857</v>
      </c>
      <c r="N337" s="42">
        <v>2824.373861289198</v>
      </c>
      <c r="O337" s="42">
        <v>26681.373861289198</v>
      </c>
      <c r="P337" s="42">
        <v>0</v>
      </c>
      <c r="Q337" s="44">
        <v>26681.373861289198</v>
      </c>
      <c r="R337" s="45">
        <v>8428</v>
      </c>
      <c r="S337" s="65">
        <v>10287</v>
      </c>
      <c r="T337" s="42">
        <v>23733</v>
      </c>
      <c r="U337" s="42">
        <v>31722</v>
      </c>
      <c r="V337" s="42">
        <v>56952.369641451151</v>
      </c>
      <c r="W337" s="44">
        <v>122694.36964145115</v>
      </c>
      <c r="X337" s="65">
        <v>33819</v>
      </c>
      <c r="Y337" s="42">
        <v>28012</v>
      </c>
      <c r="Z337" s="42">
        <v>23107</v>
      </c>
      <c r="AA337" s="42">
        <v>76198.913844752518</v>
      </c>
      <c r="AB337" s="43">
        <v>161136.91384475253</v>
      </c>
      <c r="AC337" s="65">
        <v>-1871.1182515681085</v>
      </c>
      <c r="AD337" s="42">
        <v>-23259.640661658268</v>
      </c>
      <c r="AE337" s="42">
        <v>-20136.785290075</v>
      </c>
      <c r="AF337" s="42">
        <v>6825</v>
      </c>
      <c r="AG337" s="42">
        <v>0</v>
      </c>
      <c r="AH337" s="44">
        <v>0</v>
      </c>
    </row>
    <row r="338" spans="1:34" s="4" customFormat="1">
      <c r="A338" s="46" t="s">
        <v>69</v>
      </c>
      <c r="B338" s="55" t="s">
        <v>458</v>
      </c>
      <c r="C338" s="56">
        <v>0</v>
      </c>
      <c r="D338" s="56">
        <v>0</v>
      </c>
      <c r="E338" s="64">
        <v>0</v>
      </c>
      <c r="F338" s="42">
        <v>0</v>
      </c>
      <c r="G338" s="43">
        <v>0</v>
      </c>
      <c r="H338" s="65">
        <v>0</v>
      </c>
      <c r="I338" s="42">
        <v>0</v>
      </c>
      <c r="J338" s="42">
        <v>0</v>
      </c>
      <c r="K338" s="42">
        <v>0</v>
      </c>
      <c r="L338" s="44">
        <v>0</v>
      </c>
      <c r="M338" s="65">
        <v>0</v>
      </c>
      <c r="N338" s="42">
        <v>-1091.2041473540169</v>
      </c>
      <c r="O338" s="42">
        <v>-1091.2041473540169</v>
      </c>
      <c r="P338" s="42">
        <v>0</v>
      </c>
      <c r="Q338" s="44">
        <v>-1091.2041473540169</v>
      </c>
      <c r="R338" s="45">
        <v>0</v>
      </c>
      <c r="S338" s="65">
        <v>0</v>
      </c>
      <c r="T338" s="42">
        <v>0</v>
      </c>
      <c r="U338" s="42">
        <v>0</v>
      </c>
      <c r="V338" s="42">
        <v>0</v>
      </c>
      <c r="W338" s="44">
        <v>0</v>
      </c>
      <c r="X338" s="65">
        <v>0</v>
      </c>
      <c r="Y338" s="42">
        <v>0</v>
      </c>
      <c r="Z338" s="42">
        <v>0</v>
      </c>
      <c r="AA338" s="42">
        <v>0</v>
      </c>
      <c r="AB338" s="43">
        <v>0</v>
      </c>
      <c r="AC338" s="65">
        <v>0</v>
      </c>
      <c r="AD338" s="42">
        <v>0</v>
      </c>
      <c r="AE338" s="42">
        <v>0</v>
      </c>
      <c r="AF338" s="42">
        <v>0</v>
      </c>
      <c r="AG338" s="42">
        <v>0</v>
      </c>
      <c r="AH338" s="44">
        <v>0</v>
      </c>
    </row>
    <row r="339" spans="1:34" s="4" customFormat="1">
      <c r="A339" s="46" t="s">
        <v>70</v>
      </c>
      <c r="B339" s="55" t="s">
        <v>412</v>
      </c>
      <c r="C339" s="56">
        <v>5.4030000000000003E-5</v>
      </c>
      <c r="D339" s="56">
        <v>5.2849999999999997E-5</v>
      </c>
      <c r="E339" s="64">
        <v>7010.8444</v>
      </c>
      <c r="F339" s="42">
        <v>2194</v>
      </c>
      <c r="G339" s="43">
        <v>9204.8444</v>
      </c>
      <c r="H339" s="65">
        <v>119520</v>
      </c>
      <c r="I339" s="42">
        <v>143087</v>
      </c>
      <c r="J339" s="42">
        <v>97833</v>
      </c>
      <c r="K339" s="42">
        <v>98266</v>
      </c>
      <c r="L339" s="44">
        <v>142346</v>
      </c>
      <c r="M339" s="65">
        <v>6753</v>
      </c>
      <c r="N339" s="42">
        <v>-3017.5491180324361</v>
      </c>
      <c r="O339" s="42">
        <v>3735.4508819675639</v>
      </c>
      <c r="P339" s="42">
        <v>0</v>
      </c>
      <c r="Q339" s="44">
        <v>3735.4508819675639</v>
      </c>
      <c r="R339" s="45">
        <v>2386</v>
      </c>
      <c r="S339" s="65">
        <v>2912</v>
      </c>
      <c r="T339" s="42">
        <v>6718</v>
      </c>
      <c r="U339" s="42">
        <v>8980</v>
      </c>
      <c r="V339" s="42">
        <v>3062.1582358141204</v>
      </c>
      <c r="W339" s="44">
        <v>21672.15823581412</v>
      </c>
      <c r="X339" s="65">
        <v>9573</v>
      </c>
      <c r="Y339" s="42">
        <v>7929</v>
      </c>
      <c r="Z339" s="42">
        <v>6541</v>
      </c>
      <c r="AA339" s="42">
        <v>5907.8545102747448</v>
      </c>
      <c r="AB339" s="43">
        <v>29950.854510274745</v>
      </c>
      <c r="AC339" s="65">
        <v>-4504.8842738532858</v>
      </c>
      <c r="AD339" s="42">
        <v>-4052.834269196992</v>
      </c>
      <c r="AE339" s="42">
        <v>-1653.9777314103471</v>
      </c>
      <c r="AF339" s="42">
        <v>1933</v>
      </c>
      <c r="AG339" s="42">
        <v>0</v>
      </c>
      <c r="AH339" s="44">
        <v>0</v>
      </c>
    </row>
    <row r="340" spans="1:34" s="4" customFormat="1">
      <c r="A340" s="46" t="s">
        <v>71</v>
      </c>
      <c r="B340" s="55" t="s">
        <v>413</v>
      </c>
      <c r="C340" s="56">
        <v>2.7719999999999999E-5</v>
      </c>
      <c r="D340" s="56">
        <v>2.1379999999999999E-5</v>
      </c>
      <c r="E340" s="64">
        <v>2860.4328</v>
      </c>
      <c r="F340" s="42">
        <v>1125</v>
      </c>
      <c r="G340" s="43">
        <v>3985.4328</v>
      </c>
      <c r="H340" s="65">
        <v>61320</v>
      </c>
      <c r="I340" s="42">
        <v>73410</v>
      </c>
      <c r="J340" s="42">
        <v>50193</v>
      </c>
      <c r="K340" s="42">
        <v>50415</v>
      </c>
      <c r="L340" s="44">
        <v>73030</v>
      </c>
      <c r="M340" s="65">
        <v>3465</v>
      </c>
      <c r="N340" s="42">
        <v>5768.3431425779954</v>
      </c>
      <c r="O340" s="42">
        <v>9233.3431425779963</v>
      </c>
      <c r="P340" s="42">
        <v>0</v>
      </c>
      <c r="Q340" s="44">
        <v>9233.3431425779963</v>
      </c>
      <c r="R340" s="45">
        <v>1224</v>
      </c>
      <c r="S340" s="65">
        <v>1494</v>
      </c>
      <c r="T340" s="42">
        <v>3447</v>
      </c>
      <c r="U340" s="42">
        <v>4607</v>
      </c>
      <c r="V340" s="42">
        <v>12677.021365144123</v>
      </c>
      <c r="W340" s="44">
        <v>22225.021365144123</v>
      </c>
      <c r="X340" s="65">
        <v>4911</v>
      </c>
      <c r="Y340" s="42">
        <v>4068</v>
      </c>
      <c r="Z340" s="42">
        <v>3356</v>
      </c>
      <c r="AA340" s="42">
        <v>3562.4436376051281</v>
      </c>
      <c r="AB340" s="43">
        <v>15897.443637605127</v>
      </c>
      <c r="AC340" s="65">
        <v>3564.8348034723831</v>
      </c>
      <c r="AD340" s="42">
        <v>975.69536017265818</v>
      </c>
      <c r="AE340" s="42">
        <v>795.04756389395334</v>
      </c>
      <c r="AF340" s="42">
        <v>992.00000000000091</v>
      </c>
      <c r="AG340" s="42">
        <v>0</v>
      </c>
      <c r="AH340" s="44">
        <v>0</v>
      </c>
    </row>
    <row r="341" spans="1:34" s="4" customFormat="1">
      <c r="A341" s="46" t="s">
        <v>72</v>
      </c>
      <c r="B341" s="55" t="s">
        <v>414</v>
      </c>
      <c r="C341" s="56">
        <v>1.3155999999999999E-4</v>
      </c>
      <c r="D341" s="56">
        <v>1.6013999999999999E-4</v>
      </c>
      <c r="E341" s="64">
        <v>21496.7948</v>
      </c>
      <c r="F341" s="42">
        <v>5341</v>
      </c>
      <c r="G341" s="43">
        <v>26837.7948</v>
      </c>
      <c r="H341" s="65">
        <v>291025</v>
      </c>
      <c r="I341" s="42">
        <v>348408</v>
      </c>
      <c r="J341" s="42">
        <v>238218</v>
      </c>
      <c r="K341" s="42">
        <v>239271</v>
      </c>
      <c r="L341" s="44">
        <v>346605</v>
      </c>
      <c r="M341" s="65">
        <v>16444</v>
      </c>
      <c r="N341" s="42">
        <v>-5151.2439826616974</v>
      </c>
      <c r="O341" s="42">
        <v>11292.756017338303</v>
      </c>
      <c r="P341" s="42">
        <v>0</v>
      </c>
      <c r="Q341" s="44">
        <v>11292.756017338303</v>
      </c>
      <c r="R341" s="45">
        <v>5809</v>
      </c>
      <c r="S341" s="65">
        <v>7091</v>
      </c>
      <c r="T341" s="42">
        <v>16358</v>
      </c>
      <c r="U341" s="42">
        <v>21865</v>
      </c>
      <c r="V341" s="42">
        <v>37033.011701679505</v>
      </c>
      <c r="W341" s="44">
        <v>82347.011701679497</v>
      </c>
      <c r="X341" s="65">
        <v>23310</v>
      </c>
      <c r="Y341" s="42">
        <v>19308</v>
      </c>
      <c r="Z341" s="42">
        <v>15927</v>
      </c>
      <c r="AA341" s="42">
        <v>54387.750302038214</v>
      </c>
      <c r="AB341" s="43">
        <v>112932.75030203821</v>
      </c>
      <c r="AC341" s="65">
        <v>-7513.6031134299565</v>
      </c>
      <c r="AD341" s="42">
        <v>-14784.157482829216</v>
      </c>
      <c r="AE341" s="42">
        <v>-12991.978004099534</v>
      </c>
      <c r="AF341" s="42">
        <v>4704</v>
      </c>
      <c r="AG341" s="42">
        <v>0</v>
      </c>
      <c r="AH341" s="44">
        <v>0</v>
      </c>
    </row>
    <row r="342" spans="1:34" s="4" customFormat="1">
      <c r="A342" s="46" t="s">
        <v>73</v>
      </c>
      <c r="B342" s="55" t="s">
        <v>415</v>
      </c>
      <c r="C342" s="56">
        <v>1.8810000000000001E-5</v>
      </c>
      <c r="D342" s="56">
        <v>1.95E-5</v>
      </c>
      <c r="E342" s="64">
        <v>2656.8424</v>
      </c>
      <c r="F342" s="42">
        <v>764</v>
      </c>
      <c r="G342" s="43">
        <v>3420.8424</v>
      </c>
      <c r="H342" s="65">
        <v>41610</v>
      </c>
      <c r="I342" s="42">
        <v>49814</v>
      </c>
      <c r="J342" s="42">
        <v>34060</v>
      </c>
      <c r="K342" s="42">
        <v>34210</v>
      </c>
      <c r="L342" s="44">
        <v>49556</v>
      </c>
      <c r="M342" s="65">
        <v>2351</v>
      </c>
      <c r="N342" s="42">
        <v>1307.5043042552227</v>
      </c>
      <c r="O342" s="42">
        <v>3658.5043042552225</v>
      </c>
      <c r="P342" s="42">
        <v>0</v>
      </c>
      <c r="Q342" s="44">
        <v>3658.5043042552225</v>
      </c>
      <c r="R342" s="45">
        <v>831</v>
      </c>
      <c r="S342" s="65">
        <v>1014</v>
      </c>
      <c r="T342" s="42">
        <v>2339</v>
      </c>
      <c r="U342" s="42">
        <v>3126</v>
      </c>
      <c r="V342" s="42">
        <v>4587.1459739528327</v>
      </c>
      <c r="W342" s="44">
        <v>11066.145973952833</v>
      </c>
      <c r="X342" s="65">
        <v>3333</v>
      </c>
      <c r="Y342" s="42">
        <v>2761</v>
      </c>
      <c r="Z342" s="42">
        <v>2277</v>
      </c>
      <c r="AA342" s="42">
        <v>1989.9878432078631</v>
      </c>
      <c r="AB342" s="43">
        <v>10360.987843207862</v>
      </c>
      <c r="AC342" s="65">
        <v>1055.919702414905</v>
      </c>
      <c r="AD342" s="42">
        <v>-141.05317879865743</v>
      </c>
      <c r="AE342" s="42">
        <v>-881.70839287127865</v>
      </c>
      <c r="AF342" s="42">
        <v>672.00000000000159</v>
      </c>
      <c r="AG342" s="42">
        <v>0</v>
      </c>
      <c r="AH342" s="44">
        <v>0</v>
      </c>
    </row>
    <row r="343" spans="1:34" s="4" customFormat="1">
      <c r="A343" s="46" t="s">
        <v>74</v>
      </c>
      <c r="B343" s="55" t="s">
        <v>416</v>
      </c>
      <c r="C343" s="56">
        <v>4.1E-5</v>
      </c>
      <c r="D343" s="56">
        <v>1.7110000000000001E-5</v>
      </c>
      <c r="E343" s="64">
        <v>2066.0303999999996</v>
      </c>
      <c r="F343" s="42">
        <v>1665</v>
      </c>
      <c r="G343" s="43">
        <v>3731.0303999999996</v>
      </c>
      <c r="H343" s="65">
        <v>90697</v>
      </c>
      <c r="I343" s="42">
        <v>108580</v>
      </c>
      <c r="J343" s="42">
        <v>74239</v>
      </c>
      <c r="K343" s="42">
        <v>74568</v>
      </c>
      <c r="L343" s="44">
        <v>108018</v>
      </c>
      <c r="M343" s="65">
        <v>5125</v>
      </c>
      <c r="N343" s="42">
        <v>-16939.156668128282</v>
      </c>
      <c r="O343" s="42">
        <v>-11814.156668128282</v>
      </c>
      <c r="P343" s="42">
        <v>0</v>
      </c>
      <c r="Q343" s="44">
        <v>-11814.156668128282</v>
      </c>
      <c r="R343" s="45">
        <v>1810</v>
      </c>
      <c r="S343" s="65">
        <v>2210</v>
      </c>
      <c r="T343" s="42">
        <v>5098</v>
      </c>
      <c r="U343" s="42">
        <v>6814</v>
      </c>
      <c r="V343" s="42">
        <v>37517.042035702092</v>
      </c>
      <c r="W343" s="44">
        <v>51639.042035702092</v>
      </c>
      <c r="X343" s="65">
        <v>7264</v>
      </c>
      <c r="Y343" s="42">
        <v>6017</v>
      </c>
      <c r="Z343" s="42">
        <v>4964</v>
      </c>
      <c r="AA343" s="42">
        <v>42902.831093303874</v>
      </c>
      <c r="AB343" s="43">
        <v>61147.831093303874</v>
      </c>
      <c r="AC343" s="65">
        <v>-16570.520048261609</v>
      </c>
      <c r="AD343" s="42">
        <v>299.36275471355293</v>
      </c>
      <c r="AE343" s="42">
        <v>5296.3682359462782</v>
      </c>
      <c r="AF343" s="42">
        <v>1466</v>
      </c>
      <c r="AG343" s="42">
        <v>0</v>
      </c>
      <c r="AH343" s="44">
        <v>0</v>
      </c>
    </row>
    <row r="344" spans="1:34" s="4" customFormat="1">
      <c r="A344" s="46" t="s">
        <v>75</v>
      </c>
      <c r="B344" s="55" t="s">
        <v>417</v>
      </c>
      <c r="C344" s="56">
        <v>4.2570000000000001E-5</v>
      </c>
      <c r="D344" s="56">
        <v>5.1419999999999999E-5</v>
      </c>
      <c r="E344" s="64">
        <v>6803.8711999999996</v>
      </c>
      <c r="F344" s="42">
        <v>1728</v>
      </c>
      <c r="G344" s="43">
        <v>8531.8711999999996</v>
      </c>
      <c r="H344" s="65">
        <v>94170</v>
      </c>
      <c r="I344" s="42">
        <v>112737</v>
      </c>
      <c r="J344" s="42">
        <v>77082</v>
      </c>
      <c r="K344" s="42">
        <v>77423</v>
      </c>
      <c r="L344" s="44">
        <v>112154</v>
      </c>
      <c r="M344" s="65">
        <v>5321</v>
      </c>
      <c r="N344" s="42">
        <v>11094.876139323618</v>
      </c>
      <c r="O344" s="42">
        <v>16415.87613932362</v>
      </c>
      <c r="P344" s="42">
        <v>0</v>
      </c>
      <c r="Q344" s="44">
        <v>16415.87613932362</v>
      </c>
      <c r="R344" s="45">
        <v>1880</v>
      </c>
      <c r="S344" s="65">
        <v>2294</v>
      </c>
      <c r="T344" s="42">
        <v>5293</v>
      </c>
      <c r="U344" s="42">
        <v>7075</v>
      </c>
      <c r="V344" s="42">
        <v>23272.573541465299</v>
      </c>
      <c r="W344" s="44">
        <v>37934.573541465303</v>
      </c>
      <c r="X344" s="65">
        <v>7543</v>
      </c>
      <c r="Y344" s="42">
        <v>6248</v>
      </c>
      <c r="Z344" s="42">
        <v>5154</v>
      </c>
      <c r="AA344" s="42">
        <v>14303.273049339723</v>
      </c>
      <c r="AB344" s="43">
        <v>33248.273049339725</v>
      </c>
      <c r="AC344" s="65">
        <v>8919.7541345462687</v>
      </c>
      <c r="AD344" s="42">
        <v>-1650.9615142015082</v>
      </c>
      <c r="AE344" s="42">
        <v>-4102.4921282191845</v>
      </c>
      <c r="AF344" s="42">
        <v>1520.0000000000018</v>
      </c>
      <c r="AG344" s="42">
        <v>0</v>
      </c>
      <c r="AH344" s="44">
        <v>0</v>
      </c>
    </row>
    <row r="345" spans="1:34" s="4" customFormat="1">
      <c r="A345" s="46" t="s">
        <v>76</v>
      </c>
      <c r="B345" s="55" t="s">
        <v>418</v>
      </c>
      <c r="C345" s="56">
        <v>2.3865E-4</v>
      </c>
      <c r="D345" s="56">
        <v>1.1868E-4</v>
      </c>
      <c r="E345" s="64">
        <v>17570.583599999998</v>
      </c>
      <c r="F345" s="42">
        <v>9689</v>
      </c>
      <c r="G345" s="43">
        <v>27259.583599999998</v>
      </c>
      <c r="H345" s="65">
        <v>527920</v>
      </c>
      <c r="I345" s="42">
        <v>632013</v>
      </c>
      <c r="J345" s="42">
        <v>432128</v>
      </c>
      <c r="K345" s="42">
        <v>434038</v>
      </c>
      <c r="L345" s="44">
        <v>628741</v>
      </c>
      <c r="M345" s="65">
        <v>29830</v>
      </c>
      <c r="N345" s="42">
        <v>18328.90987144785</v>
      </c>
      <c r="O345" s="42">
        <v>48158.909871447846</v>
      </c>
      <c r="P345" s="42">
        <v>0</v>
      </c>
      <c r="Q345" s="44">
        <v>48158.909871447846</v>
      </c>
      <c r="R345" s="45">
        <v>10538</v>
      </c>
      <c r="S345" s="65">
        <v>12863</v>
      </c>
      <c r="T345" s="42">
        <v>29674</v>
      </c>
      <c r="U345" s="42">
        <v>39663</v>
      </c>
      <c r="V345" s="42">
        <v>190234.98128907548</v>
      </c>
      <c r="W345" s="44">
        <v>272434.98128907545</v>
      </c>
      <c r="X345" s="65">
        <v>42284</v>
      </c>
      <c r="Y345" s="42">
        <v>35024</v>
      </c>
      <c r="Z345" s="42">
        <v>28891</v>
      </c>
      <c r="AA345" s="42">
        <v>81518.389144600718</v>
      </c>
      <c r="AB345" s="43">
        <v>187717.38914460072</v>
      </c>
      <c r="AC345" s="65">
        <v>11547.773715896419</v>
      </c>
      <c r="AD345" s="42">
        <v>38880.149671531937</v>
      </c>
      <c r="AE345" s="42">
        <v>25754.668757046398</v>
      </c>
      <c r="AF345" s="42">
        <v>8534.9999999999854</v>
      </c>
      <c r="AG345" s="42">
        <v>0</v>
      </c>
      <c r="AH345" s="44">
        <v>0</v>
      </c>
    </row>
    <row r="346" spans="1:34" s="4" customFormat="1">
      <c r="A346" s="46" t="s">
        <v>77</v>
      </c>
      <c r="B346" s="55" t="s">
        <v>419</v>
      </c>
      <c r="C346" s="56">
        <v>8.9199999999999993E-6</v>
      </c>
      <c r="D346" s="56">
        <v>2.8430000000000001E-5</v>
      </c>
      <c r="E346" s="64">
        <v>3906.3627999999999</v>
      </c>
      <c r="F346" s="42">
        <v>362</v>
      </c>
      <c r="G346" s="43">
        <v>4268.3627999999999</v>
      </c>
      <c r="H346" s="65">
        <v>19732</v>
      </c>
      <c r="I346" s="42">
        <v>23623</v>
      </c>
      <c r="J346" s="42">
        <v>16152</v>
      </c>
      <c r="K346" s="42">
        <v>16223</v>
      </c>
      <c r="L346" s="44">
        <v>23500</v>
      </c>
      <c r="M346" s="65">
        <v>1115</v>
      </c>
      <c r="N346" s="42">
        <v>-460.33673367342055</v>
      </c>
      <c r="O346" s="42">
        <v>654.66326632657945</v>
      </c>
      <c r="P346" s="42">
        <v>0</v>
      </c>
      <c r="Q346" s="44">
        <v>654.66326632657945</v>
      </c>
      <c r="R346" s="45">
        <v>394</v>
      </c>
      <c r="S346" s="65">
        <v>481</v>
      </c>
      <c r="T346" s="42">
        <v>1109</v>
      </c>
      <c r="U346" s="42">
        <v>1482</v>
      </c>
      <c r="V346" s="42">
        <v>25679.494047475207</v>
      </c>
      <c r="W346" s="44">
        <v>28751.494047475207</v>
      </c>
      <c r="X346" s="65">
        <v>1580</v>
      </c>
      <c r="Y346" s="42">
        <v>1309</v>
      </c>
      <c r="Z346" s="42">
        <v>1080</v>
      </c>
      <c r="AA346" s="42">
        <v>34301.693738749673</v>
      </c>
      <c r="AB346" s="43">
        <v>38270.693738749673</v>
      </c>
      <c r="AC346" s="65">
        <v>579.29927673470263</v>
      </c>
      <c r="AD346" s="42">
        <v>-4525.9022777786977</v>
      </c>
      <c r="AE346" s="42">
        <v>-5892.5966902304654</v>
      </c>
      <c r="AF346" s="42">
        <v>319.99999999999454</v>
      </c>
      <c r="AG346" s="42">
        <v>0</v>
      </c>
      <c r="AH346" s="44">
        <v>0</v>
      </c>
    </row>
    <row r="347" spans="1:34" s="4" customFormat="1">
      <c r="A347" s="46" t="s">
        <v>78</v>
      </c>
      <c r="B347" s="55" t="s">
        <v>420</v>
      </c>
      <c r="C347" s="56">
        <v>2.3957000000000001E-4</v>
      </c>
      <c r="D347" s="56">
        <v>6.9304000000000002E-4</v>
      </c>
      <c r="E347" s="64">
        <v>96473.887199999997</v>
      </c>
      <c r="F347" s="42">
        <v>9727</v>
      </c>
      <c r="G347" s="43">
        <v>106200.8872</v>
      </c>
      <c r="H347" s="65">
        <v>529955</v>
      </c>
      <c r="I347" s="42">
        <v>634449</v>
      </c>
      <c r="J347" s="42">
        <v>433794</v>
      </c>
      <c r="K347" s="42">
        <v>435711</v>
      </c>
      <c r="L347" s="44">
        <v>631165</v>
      </c>
      <c r="M347" s="65">
        <v>29945</v>
      </c>
      <c r="N347" s="42">
        <v>53480.392984596641</v>
      </c>
      <c r="O347" s="42">
        <v>83425.392984596634</v>
      </c>
      <c r="P347" s="42">
        <v>0</v>
      </c>
      <c r="Q347" s="44">
        <v>83425.392984596634</v>
      </c>
      <c r="R347" s="45">
        <v>10579</v>
      </c>
      <c r="S347" s="65">
        <v>12912</v>
      </c>
      <c r="T347" s="42">
        <v>29789</v>
      </c>
      <c r="U347" s="42">
        <v>39815</v>
      </c>
      <c r="V347" s="42">
        <v>622734.23831510602</v>
      </c>
      <c r="W347" s="44">
        <v>705250.23831510602</v>
      </c>
      <c r="X347" s="65">
        <v>42447</v>
      </c>
      <c r="Y347" s="42">
        <v>35159</v>
      </c>
      <c r="Z347" s="42">
        <v>29003</v>
      </c>
      <c r="AA347" s="42">
        <v>750267.32536513906</v>
      </c>
      <c r="AB347" s="43">
        <v>856876.32536513906</v>
      </c>
      <c r="AC347" s="65">
        <v>72112.177204362204</v>
      </c>
      <c r="AD347" s="42">
        <v>-94343.256869163975</v>
      </c>
      <c r="AE347" s="42">
        <v>-137960.00738523126</v>
      </c>
      <c r="AF347" s="42">
        <v>8565</v>
      </c>
      <c r="AG347" s="42">
        <v>0</v>
      </c>
      <c r="AH347" s="44">
        <v>0</v>
      </c>
    </row>
    <row r="348" spans="1:34" s="4" customFormat="1">
      <c r="A348" s="46" t="s">
        <v>106</v>
      </c>
      <c r="B348" s="55" t="s">
        <v>478</v>
      </c>
      <c r="C348" s="56">
        <v>2.0999999999999998E-6</v>
      </c>
      <c r="D348" s="56">
        <v>9.2599999999999994E-6</v>
      </c>
      <c r="E348" s="64">
        <v>1260.7164</v>
      </c>
      <c r="F348" s="42">
        <v>85</v>
      </c>
      <c r="G348" s="43">
        <v>1345.7164</v>
      </c>
      <c r="H348" s="65">
        <v>4645</v>
      </c>
      <c r="I348" s="42">
        <v>5561</v>
      </c>
      <c r="J348" s="42">
        <v>3803</v>
      </c>
      <c r="K348" s="42">
        <v>3819</v>
      </c>
      <c r="L348" s="44">
        <v>5533</v>
      </c>
      <c r="M348" s="65">
        <v>262</v>
      </c>
      <c r="N348" s="42">
        <v>1061.3661184076527</v>
      </c>
      <c r="O348" s="42">
        <v>1323.3661184076527</v>
      </c>
      <c r="P348" s="42">
        <v>0</v>
      </c>
      <c r="Q348" s="44">
        <v>1323.3661184076527</v>
      </c>
      <c r="R348" s="45">
        <v>93</v>
      </c>
      <c r="S348" s="65">
        <v>113</v>
      </c>
      <c r="T348" s="42">
        <v>261</v>
      </c>
      <c r="U348" s="42">
        <v>349</v>
      </c>
      <c r="V348" s="42">
        <v>8738.7883668005088</v>
      </c>
      <c r="W348" s="44">
        <v>9461.7883668005088</v>
      </c>
      <c r="X348" s="65">
        <v>372</v>
      </c>
      <c r="Y348" s="42">
        <v>308</v>
      </c>
      <c r="Z348" s="42">
        <v>254</v>
      </c>
      <c r="AA348" s="42">
        <v>11346.635046897905</v>
      </c>
      <c r="AB348" s="43">
        <v>12280.635046897905</v>
      </c>
      <c r="AC348" s="65">
        <v>990.36611840765272</v>
      </c>
      <c r="AD348" s="42">
        <v>-1763.0982818513285</v>
      </c>
      <c r="AE348" s="42">
        <v>-2121.1145166537203</v>
      </c>
      <c r="AF348" s="42">
        <v>75</v>
      </c>
      <c r="AG348" s="42">
        <v>0</v>
      </c>
      <c r="AH348" s="44">
        <v>0</v>
      </c>
    </row>
    <row r="349" spans="1:34" s="4" customFormat="1">
      <c r="A349" s="46" t="s">
        <v>107</v>
      </c>
      <c r="B349" s="55" t="s">
        <v>460</v>
      </c>
      <c r="C349" s="56">
        <v>4.9999999999999998E-8</v>
      </c>
      <c r="D349" s="56">
        <v>2.2999999999999999E-7</v>
      </c>
      <c r="E349" s="64">
        <v>31.2624</v>
      </c>
      <c r="F349" s="42">
        <v>2</v>
      </c>
      <c r="G349" s="43">
        <v>33.2624</v>
      </c>
      <c r="H349" s="65">
        <v>111</v>
      </c>
      <c r="I349" s="42">
        <v>132</v>
      </c>
      <c r="J349" s="42">
        <v>91</v>
      </c>
      <c r="K349" s="42">
        <v>91</v>
      </c>
      <c r="L349" s="44">
        <v>132</v>
      </c>
      <c r="M349" s="65">
        <v>6</v>
      </c>
      <c r="N349" s="42">
        <v>25.084600658961392</v>
      </c>
      <c r="O349" s="42">
        <v>31.084600658961392</v>
      </c>
      <c r="P349" s="42">
        <v>0</v>
      </c>
      <c r="Q349" s="44">
        <v>31.084600658961392</v>
      </c>
      <c r="R349" s="45">
        <v>2</v>
      </c>
      <c r="S349" s="65">
        <v>3</v>
      </c>
      <c r="T349" s="42">
        <v>6</v>
      </c>
      <c r="U349" s="42">
        <v>8</v>
      </c>
      <c r="V349" s="42">
        <v>217.27319290393766</v>
      </c>
      <c r="W349" s="44">
        <v>234.27319290393766</v>
      </c>
      <c r="X349" s="65">
        <v>9</v>
      </c>
      <c r="Y349" s="42">
        <v>7</v>
      </c>
      <c r="Z349" s="42">
        <v>6</v>
      </c>
      <c r="AA349" s="42">
        <v>285.29461405593025</v>
      </c>
      <c r="AB349" s="43">
        <v>307.29461405593025</v>
      </c>
      <c r="AC349" s="65">
        <v>23.084600658961392</v>
      </c>
      <c r="AD349" s="42">
        <v>-44.659452063163286</v>
      </c>
      <c r="AE349" s="42">
        <v>-53.446569747790697</v>
      </c>
      <c r="AF349" s="42">
        <v>2</v>
      </c>
      <c r="AG349" s="42">
        <v>0</v>
      </c>
      <c r="AH349" s="44">
        <v>0</v>
      </c>
    </row>
    <row r="350" spans="1:34" s="4" customFormat="1">
      <c r="A350" s="46" t="s">
        <v>79</v>
      </c>
      <c r="B350" s="55" t="s">
        <v>421</v>
      </c>
      <c r="C350" s="56">
        <v>6.2269999999999998E-5</v>
      </c>
      <c r="D350" s="56">
        <v>5.9599999999999999E-5</v>
      </c>
      <c r="E350" s="64">
        <v>7582.2875999999997</v>
      </c>
      <c r="F350" s="42">
        <v>2528</v>
      </c>
      <c r="G350" s="43">
        <v>10110.2876</v>
      </c>
      <c r="H350" s="65">
        <v>137748</v>
      </c>
      <c r="I350" s="42">
        <v>164909</v>
      </c>
      <c r="J350" s="42">
        <v>112753</v>
      </c>
      <c r="K350" s="42">
        <v>113252</v>
      </c>
      <c r="L350" s="44">
        <v>164055</v>
      </c>
      <c r="M350" s="65">
        <v>7783</v>
      </c>
      <c r="N350" s="42">
        <v>-6921.3173095731108</v>
      </c>
      <c r="O350" s="42">
        <v>861.68269042688917</v>
      </c>
      <c r="P350" s="42">
        <v>0</v>
      </c>
      <c r="Q350" s="44">
        <v>861.68269042688917</v>
      </c>
      <c r="R350" s="45">
        <v>2750</v>
      </c>
      <c r="S350" s="65">
        <v>3356</v>
      </c>
      <c r="T350" s="42">
        <v>7743</v>
      </c>
      <c r="U350" s="42">
        <v>10349</v>
      </c>
      <c r="V350" s="42">
        <v>5602.7763396344963</v>
      </c>
      <c r="W350" s="44">
        <v>27050.776339634496</v>
      </c>
      <c r="X350" s="65">
        <v>11033</v>
      </c>
      <c r="Y350" s="42">
        <v>9139</v>
      </c>
      <c r="Z350" s="42">
        <v>7539</v>
      </c>
      <c r="AA350" s="42">
        <v>13852.048005693303</v>
      </c>
      <c r="AB350" s="43">
        <v>41563.048005693301</v>
      </c>
      <c r="AC350" s="65">
        <v>-8045.0786602700655</v>
      </c>
      <c r="AD350" s="42">
        <v>-7120.4352868293217</v>
      </c>
      <c r="AE350" s="42">
        <v>-1572.757718959419</v>
      </c>
      <c r="AF350" s="42">
        <v>2226</v>
      </c>
      <c r="AG350" s="42">
        <v>0</v>
      </c>
      <c r="AH350" s="44">
        <v>0</v>
      </c>
    </row>
    <row r="351" spans="1:34" s="4" customFormat="1">
      <c r="A351" s="46" t="s">
        <v>80</v>
      </c>
      <c r="B351" s="55" t="s">
        <v>422</v>
      </c>
      <c r="C351" s="56">
        <v>1.8729999999999999E-5</v>
      </c>
      <c r="D351" s="56">
        <v>1.8669999999999999E-5</v>
      </c>
      <c r="E351" s="64">
        <v>2487.4495999999999</v>
      </c>
      <c r="F351" s="42">
        <v>760</v>
      </c>
      <c r="G351" s="43">
        <v>3247.4495999999999</v>
      </c>
      <c r="H351" s="65">
        <v>41433</v>
      </c>
      <c r="I351" s="42">
        <v>49602</v>
      </c>
      <c r="J351" s="42">
        <v>33915</v>
      </c>
      <c r="K351" s="42">
        <v>34065</v>
      </c>
      <c r="L351" s="44">
        <v>49346</v>
      </c>
      <c r="M351" s="65">
        <v>2341</v>
      </c>
      <c r="N351" s="42">
        <v>-1011.4570135600301</v>
      </c>
      <c r="O351" s="42">
        <v>1329.5429864399698</v>
      </c>
      <c r="P351" s="42">
        <v>0</v>
      </c>
      <c r="Q351" s="44">
        <v>1329.5429864399698</v>
      </c>
      <c r="R351" s="45">
        <v>827</v>
      </c>
      <c r="S351" s="65">
        <v>1010</v>
      </c>
      <c r="T351" s="42">
        <v>2329</v>
      </c>
      <c r="U351" s="42">
        <v>3113</v>
      </c>
      <c r="V351" s="42">
        <v>1899.9427200883331</v>
      </c>
      <c r="W351" s="44">
        <v>8351.9427200883329</v>
      </c>
      <c r="X351" s="65">
        <v>3319</v>
      </c>
      <c r="Y351" s="42">
        <v>2749</v>
      </c>
      <c r="Z351" s="42">
        <v>2267</v>
      </c>
      <c r="AA351" s="42">
        <v>3947.954301109191</v>
      </c>
      <c r="AB351" s="43">
        <v>12282.954301109192</v>
      </c>
      <c r="AC351" s="65">
        <v>-1326.1792583442782</v>
      </c>
      <c r="AD351" s="42">
        <v>-2604.0576433878587</v>
      </c>
      <c r="AE351" s="42">
        <v>-671.77467928872102</v>
      </c>
      <c r="AF351" s="42">
        <v>670.99999999999909</v>
      </c>
      <c r="AG351" s="42">
        <v>0</v>
      </c>
      <c r="AH351" s="44">
        <v>0</v>
      </c>
    </row>
    <row r="352" spans="1:34" s="4" customFormat="1">
      <c r="A352" s="46" t="s">
        <v>81</v>
      </c>
      <c r="B352" s="55" t="s">
        <v>423</v>
      </c>
      <c r="C352" s="56">
        <v>3.6029999999999999E-5</v>
      </c>
      <c r="D352" s="56">
        <v>4.3810000000000002E-5</v>
      </c>
      <c r="E352" s="64">
        <v>5842.5804000000007</v>
      </c>
      <c r="F352" s="42">
        <v>1463</v>
      </c>
      <c r="G352" s="43">
        <v>7305.5804000000007</v>
      </c>
      <c r="H352" s="65">
        <v>79702</v>
      </c>
      <c r="I352" s="42">
        <v>95418</v>
      </c>
      <c r="J352" s="42">
        <v>65240</v>
      </c>
      <c r="K352" s="42">
        <v>65529</v>
      </c>
      <c r="L352" s="44">
        <v>94924</v>
      </c>
      <c r="M352" s="65">
        <v>4503</v>
      </c>
      <c r="N352" s="42">
        <v>-3317.7924362599847</v>
      </c>
      <c r="O352" s="42">
        <v>1185.2075637400153</v>
      </c>
      <c r="P352" s="42">
        <v>0</v>
      </c>
      <c r="Q352" s="44">
        <v>1185.2075637400153</v>
      </c>
      <c r="R352" s="45">
        <v>1591</v>
      </c>
      <c r="S352" s="65">
        <v>1942</v>
      </c>
      <c r="T352" s="42">
        <v>4480</v>
      </c>
      <c r="U352" s="42">
        <v>5988</v>
      </c>
      <c r="V352" s="42">
        <v>11833.722069045556</v>
      </c>
      <c r="W352" s="44">
        <v>24243.722069045558</v>
      </c>
      <c r="X352" s="65">
        <v>6384</v>
      </c>
      <c r="Y352" s="42">
        <v>5288</v>
      </c>
      <c r="Z352" s="42">
        <v>4362</v>
      </c>
      <c r="AA352" s="42">
        <v>16961.4968259579</v>
      </c>
      <c r="AB352" s="43">
        <v>32995.496825957904</v>
      </c>
      <c r="AC352" s="65">
        <v>-3046.6857614592732</v>
      </c>
      <c r="AD352" s="42">
        <v>-3443.6202689459751</v>
      </c>
      <c r="AE352" s="42">
        <v>-3549.4687265070934</v>
      </c>
      <c r="AF352" s="42">
        <v>1288</v>
      </c>
      <c r="AG352" s="42">
        <v>0</v>
      </c>
      <c r="AH352" s="44">
        <v>0</v>
      </c>
    </row>
    <row r="353" spans="1:34" s="4" customFormat="1">
      <c r="A353" s="46" t="s">
        <v>82</v>
      </c>
      <c r="B353" s="55" t="s">
        <v>424</v>
      </c>
      <c r="C353" s="56">
        <v>3.981E-5</v>
      </c>
      <c r="D353" s="56">
        <v>5.2439999999999999E-5</v>
      </c>
      <c r="E353" s="64">
        <v>7027.1975999999995</v>
      </c>
      <c r="F353" s="42">
        <v>1616</v>
      </c>
      <c r="G353" s="43">
        <v>8643.1975999999995</v>
      </c>
      <c r="H353" s="65">
        <v>88064</v>
      </c>
      <c r="I353" s="42">
        <v>105428</v>
      </c>
      <c r="J353" s="42">
        <v>72085</v>
      </c>
      <c r="K353" s="42">
        <v>72403</v>
      </c>
      <c r="L353" s="44">
        <v>104882</v>
      </c>
      <c r="M353" s="65">
        <v>4976</v>
      </c>
      <c r="N353" s="42">
        <v>2663.2916207100707</v>
      </c>
      <c r="O353" s="42">
        <v>7639.2916207100707</v>
      </c>
      <c r="P353" s="42">
        <v>0</v>
      </c>
      <c r="Q353" s="44">
        <v>7639.2916207100707</v>
      </c>
      <c r="R353" s="45">
        <v>1758</v>
      </c>
      <c r="S353" s="65">
        <v>2146</v>
      </c>
      <c r="T353" s="42">
        <v>4950</v>
      </c>
      <c r="U353" s="42">
        <v>6616</v>
      </c>
      <c r="V353" s="42">
        <v>25420.772998645465</v>
      </c>
      <c r="W353" s="44">
        <v>39132.772998645465</v>
      </c>
      <c r="X353" s="65">
        <v>7054</v>
      </c>
      <c r="Y353" s="42">
        <v>5843</v>
      </c>
      <c r="Z353" s="42">
        <v>4819</v>
      </c>
      <c r="AA353" s="42">
        <v>26364.676634942323</v>
      </c>
      <c r="AB353" s="43">
        <v>44080.676634942327</v>
      </c>
      <c r="AC353" s="65">
        <v>3329.2321159178809</v>
      </c>
      <c r="AD353" s="42">
        <v>-4629.5101498727627</v>
      </c>
      <c r="AE353" s="42">
        <v>-5070.6256023419755</v>
      </c>
      <c r="AF353" s="42">
        <v>1423</v>
      </c>
      <c r="AG353" s="42">
        <v>0</v>
      </c>
      <c r="AH353" s="44">
        <v>0</v>
      </c>
    </row>
    <row r="354" spans="1:34" s="4" customFormat="1">
      <c r="A354" s="46" t="s">
        <v>83</v>
      </c>
      <c r="B354" s="55" t="s">
        <v>425</v>
      </c>
      <c r="C354" s="56">
        <v>8.6089999999999997E-5</v>
      </c>
      <c r="D354" s="56">
        <v>9.959E-5</v>
      </c>
      <c r="E354" s="64">
        <v>12935.072399999999</v>
      </c>
      <c r="F354" s="42">
        <v>3495</v>
      </c>
      <c r="G354" s="43">
        <v>16430.072399999997</v>
      </c>
      <c r="H354" s="65">
        <v>190441</v>
      </c>
      <c r="I354" s="42">
        <v>227991</v>
      </c>
      <c r="J354" s="42">
        <v>155885</v>
      </c>
      <c r="K354" s="42">
        <v>156574</v>
      </c>
      <c r="L354" s="44">
        <v>226811</v>
      </c>
      <c r="M354" s="65">
        <v>10761</v>
      </c>
      <c r="N354" s="42">
        <v>675.90164007060389</v>
      </c>
      <c r="O354" s="42">
        <v>11436.901640070604</v>
      </c>
      <c r="P354" s="42">
        <v>0</v>
      </c>
      <c r="Q354" s="44">
        <v>11436.901640070604</v>
      </c>
      <c r="R354" s="45">
        <v>3802</v>
      </c>
      <c r="S354" s="65">
        <v>4640</v>
      </c>
      <c r="T354" s="42">
        <v>10705</v>
      </c>
      <c r="U354" s="42">
        <v>14308</v>
      </c>
      <c r="V354" s="42">
        <v>12718.214689368928</v>
      </c>
      <c r="W354" s="44">
        <v>42371.214689368928</v>
      </c>
      <c r="X354" s="65">
        <v>15254</v>
      </c>
      <c r="Y354" s="42">
        <v>12635</v>
      </c>
      <c r="Z354" s="42">
        <v>10422</v>
      </c>
      <c r="AA354" s="42">
        <v>22101.002150465702</v>
      </c>
      <c r="AB354" s="43">
        <v>60412.002150465705</v>
      </c>
      <c r="AC354" s="65">
        <v>-2883.7400594732226</v>
      </c>
      <c r="AD354" s="42">
        <v>-11165.620784326458</v>
      </c>
      <c r="AE354" s="42">
        <v>-7069.4266172970929</v>
      </c>
      <c r="AF354" s="42">
        <v>3078</v>
      </c>
      <c r="AG354" s="42">
        <v>0</v>
      </c>
      <c r="AH354" s="44">
        <v>0</v>
      </c>
    </row>
    <row r="355" spans="1:34" s="4" customFormat="1">
      <c r="A355" s="46" t="s">
        <v>84</v>
      </c>
      <c r="B355" s="55" t="s">
        <v>426</v>
      </c>
      <c r="C355" s="56">
        <v>3.2941999999999997E-4</v>
      </c>
      <c r="D355" s="56">
        <v>3.2568000000000001E-4</v>
      </c>
      <c r="E355" s="64">
        <v>45011.32</v>
      </c>
      <c r="F355" s="42">
        <v>13375</v>
      </c>
      <c r="G355" s="43">
        <v>58386.32</v>
      </c>
      <c r="H355" s="65">
        <v>728713</v>
      </c>
      <c r="I355" s="42">
        <v>872397</v>
      </c>
      <c r="J355" s="42">
        <v>596486</v>
      </c>
      <c r="K355" s="42">
        <v>599124</v>
      </c>
      <c r="L355" s="44">
        <v>867882</v>
      </c>
      <c r="M355" s="65">
        <v>41175</v>
      </c>
      <c r="N355" s="42">
        <v>-9959.3361210919375</v>
      </c>
      <c r="O355" s="42">
        <v>31215.663878908061</v>
      </c>
      <c r="P355" s="42">
        <v>0</v>
      </c>
      <c r="Q355" s="44">
        <v>31215.663878908061</v>
      </c>
      <c r="R355" s="45">
        <v>14546</v>
      </c>
      <c r="S355" s="65">
        <v>17755</v>
      </c>
      <c r="T355" s="42">
        <v>40961</v>
      </c>
      <c r="U355" s="42">
        <v>54748</v>
      </c>
      <c r="V355" s="42">
        <v>73957.057218034141</v>
      </c>
      <c r="W355" s="44">
        <v>187421.05721803414</v>
      </c>
      <c r="X355" s="65">
        <v>58367</v>
      </c>
      <c r="Y355" s="42">
        <v>48346</v>
      </c>
      <c r="Z355" s="42">
        <v>39880</v>
      </c>
      <c r="AA355" s="42">
        <v>145843.32561181547</v>
      </c>
      <c r="AB355" s="43">
        <v>292436.32561181544</v>
      </c>
      <c r="AC355" s="65">
        <v>-35587.079499736479</v>
      </c>
      <c r="AD355" s="42">
        <v>-70366.597739907404</v>
      </c>
      <c r="AE355" s="42">
        <v>-10840.591154137453</v>
      </c>
      <c r="AF355" s="42">
        <v>11779.000000000029</v>
      </c>
      <c r="AG355" s="42">
        <v>0</v>
      </c>
      <c r="AH355" s="44">
        <v>0</v>
      </c>
    </row>
    <row r="356" spans="1:34" s="4" customFormat="1">
      <c r="A356" s="46" t="s">
        <v>85</v>
      </c>
      <c r="B356" s="55" t="s">
        <v>427</v>
      </c>
      <c r="C356" s="56">
        <v>4.9599999999999999E-5</v>
      </c>
      <c r="D356" s="56">
        <v>2.2039999999999999E-5</v>
      </c>
      <c r="E356" s="64">
        <v>2787.0140000000001</v>
      </c>
      <c r="F356" s="42">
        <v>2014</v>
      </c>
      <c r="G356" s="43">
        <v>4801.0140000000001</v>
      </c>
      <c r="H356" s="65">
        <v>109721</v>
      </c>
      <c r="I356" s="42">
        <v>131355</v>
      </c>
      <c r="J356" s="42">
        <v>89812</v>
      </c>
      <c r="K356" s="42">
        <v>90209</v>
      </c>
      <c r="L356" s="44">
        <v>130675</v>
      </c>
      <c r="M356" s="65">
        <v>6200</v>
      </c>
      <c r="N356" s="42">
        <v>-2806.7615556885435</v>
      </c>
      <c r="O356" s="42">
        <v>3393.2384443114565</v>
      </c>
      <c r="P356" s="42">
        <v>0</v>
      </c>
      <c r="Q356" s="44">
        <v>3393.2384443114565</v>
      </c>
      <c r="R356" s="45">
        <v>2190</v>
      </c>
      <c r="S356" s="65">
        <v>2673</v>
      </c>
      <c r="T356" s="42">
        <v>6167</v>
      </c>
      <c r="U356" s="42">
        <v>8243</v>
      </c>
      <c r="V356" s="42">
        <v>44219.237618250198</v>
      </c>
      <c r="W356" s="44">
        <v>61302.237618250198</v>
      </c>
      <c r="X356" s="65">
        <v>8788</v>
      </c>
      <c r="Y356" s="42">
        <v>7279</v>
      </c>
      <c r="Z356" s="42">
        <v>6005</v>
      </c>
      <c r="AA356" s="42">
        <v>30999.902112470903</v>
      </c>
      <c r="AB356" s="43">
        <v>53071.902112470903</v>
      </c>
      <c r="AC356" s="65">
        <v>-3284.995213277718</v>
      </c>
      <c r="AD356" s="42">
        <v>3705.484943504458</v>
      </c>
      <c r="AE356" s="42">
        <v>6037.8457755525569</v>
      </c>
      <c r="AF356" s="42">
        <v>1771.9999999999964</v>
      </c>
      <c r="AG356" s="42">
        <v>0</v>
      </c>
      <c r="AH356" s="44">
        <v>0</v>
      </c>
    </row>
    <row r="357" spans="1:34" s="4" customFormat="1">
      <c r="A357" s="46" t="s">
        <v>86</v>
      </c>
      <c r="B357" s="55" t="s">
        <v>428</v>
      </c>
      <c r="C357" s="56">
        <v>6.9209999999999996E-5</v>
      </c>
      <c r="D357" s="56">
        <v>7.5920000000000005E-5</v>
      </c>
      <c r="E357" s="64">
        <v>10104.2016</v>
      </c>
      <c r="F357" s="42">
        <v>2810</v>
      </c>
      <c r="G357" s="43">
        <v>12914.2016</v>
      </c>
      <c r="H357" s="65">
        <v>153100</v>
      </c>
      <c r="I357" s="42">
        <v>183288</v>
      </c>
      <c r="J357" s="42">
        <v>125320</v>
      </c>
      <c r="K357" s="42">
        <v>125874</v>
      </c>
      <c r="L357" s="44">
        <v>182339</v>
      </c>
      <c r="M357" s="65">
        <v>8651</v>
      </c>
      <c r="N357" s="42">
        <v>-220.97640860113378</v>
      </c>
      <c r="O357" s="42">
        <v>8430.0235913988654</v>
      </c>
      <c r="P357" s="42">
        <v>0</v>
      </c>
      <c r="Q357" s="44">
        <v>8430.0235913988654</v>
      </c>
      <c r="R357" s="45">
        <v>3056</v>
      </c>
      <c r="S357" s="65">
        <v>3730</v>
      </c>
      <c r="T357" s="42">
        <v>8606</v>
      </c>
      <c r="U357" s="42">
        <v>11502</v>
      </c>
      <c r="V357" s="42">
        <v>11774.814306393808</v>
      </c>
      <c r="W357" s="44">
        <v>35612.814306393804</v>
      </c>
      <c r="X357" s="65">
        <v>12263</v>
      </c>
      <c r="Y357" s="42">
        <v>10157</v>
      </c>
      <c r="Z357" s="42">
        <v>8379</v>
      </c>
      <c r="AA357" s="42">
        <v>11014.783853433386</v>
      </c>
      <c r="AB357" s="43">
        <v>41813.783853433386</v>
      </c>
      <c r="AC357" s="65">
        <v>1393.511139495246</v>
      </c>
      <c r="AD357" s="42">
        <v>-5602.208188374706</v>
      </c>
      <c r="AE357" s="42">
        <v>-4466.2724981601186</v>
      </c>
      <c r="AF357" s="42">
        <v>2473.9999999999964</v>
      </c>
      <c r="AG357" s="42">
        <v>0</v>
      </c>
      <c r="AH357" s="44">
        <v>0</v>
      </c>
    </row>
    <row r="358" spans="1:34" s="4" customFormat="1">
      <c r="A358" s="46" t="s">
        <v>87</v>
      </c>
      <c r="B358" s="55" t="s">
        <v>429</v>
      </c>
      <c r="C358" s="56">
        <v>1.7249999999999999E-5</v>
      </c>
      <c r="D358" s="56">
        <v>2.637E-5</v>
      </c>
      <c r="E358" s="64">
        <v>3530.5775999999996</v>
      </c>
      <c r="F358" s="42">
        <v>700</v>
      </c>
      <c r="G358" s="43">
        <v>4230.5775999999996</v>
      </c>
      <c r="H358" s="65">
        <v>38159</v>
      </c>
      <c r="I358" s="42">
        <v>45683</v>
      </c>
      <c r="J358" s="42">
        <v>31235</v>
      </c>
      <c r="K358" s="42">
        <v>31373</v>
      </c>
      <c r="L358" s="44">
        <v>45446</v>
      </c>
      <c r="M358" s="65">
        <v>2156</v>
      </c>
      <c r="N358" s="42">
        <v>2568.9493679550383</v>
      </c>
      <c r="O358" s="42">
        <v>4724.9493679550378</v>
      </c>
      <c r="P358" s="42">
        <v>0</v>
      </c>
      <c r="Q358" s="44">
        <v>4724.9493679550378</v>
      </c>
      <c r="R358" s="45">
        <v>762</v>
      </c>
      <c r="S358" s="65">
        <v>930</v>
      </c>
      <c r="T358" s="42">
        <v>2145</v>
      </c>
      <c r="U358" s="42">
        <v>2867</v>
      </c>
      <c r="V358" s="42">
        <v>12741.231187957512</v>
      </c>
      <c r="W358" s="44">
        <v>18683.231187957514</v>
      </c>
      <c r="X358" s="65">
        <v>3056</v>
      </c>
      <c r="Y358" s="42">
        <v>2532</v>
      </c>
      <c r="Z358" s="42">
        <v>2088</v>
      </c>
      <c r="AA358" s="42">
        <v>14765.677500168955</v>
      </c>
      <c r="AB358" s="43">
        <v>22441.677500168953</v>
      </c>
      <c r="AC358" s="65">
        <v>1955.7042073843418</v>
      </c>
      <c r="AD358" s="42">
        <v>-3091.8215313889245</v>
      </c>
      <c r="AE358" s="42">
        <v>-3240.3289882068607</v>
      </c>
      <c r="AF358" s="42">
        <v>618.00000000000364</v>
      </c>
      <c r="AG358" s="42">
        <v>0</v>
      </c>
      <c r="AH358" s="44">
        <v>0</v>
      </c>
    </row>
    <row r="359" spans="1:34" s="4" customFormat="1">
      <c r="A359" s="46" t="s">
        <v>88</v>
      </c>
      <c r="B359" s="55" t="s">
        <v>430</v>
      </c>
      <c r="C359" s="56">
        <v>2.9620000000000001E-5</v>
      </c>
      <c r="D359" s="56">
        <v>2.658E-5</v>
      </c>
      <c r="E359" s="64">
        <v>3664.0751999999998</v>
      </c>
      <c r="F359" s="42">
        <v>1203</v>
      </c>
      <c r="G359" s="43">
        <v>4867.0751999999993</v>
      </c>
      <c r="H359" s="65">
        <v>65523</v>
      </c>
      <c r="I359" s="42">
        <v>78442</v>
      </c>
      <c r="J359" s="42">
        <v>53633</v>
      </c>
      <c r="K359" s="42">
        <v>53871</v>
      </c>
      <c r="L359" s="44">
        <v>78036</v>
      </c>
      <c r="M359" s="65">
        <v>3702</v>
      </c>
      <c r="N359" s="42">
        <v>5676.8834169487955</v>
      </c>
      <c r="O359" s="42">
        <v>9378.8834169487964</v>
      </c>
      <c r="P359" s="42">
        <v>0</v>
      </c>
      <c r="Q359" s="44">
        <v>9378.8834169487964</v>
      </c>
      <c r="R359" s="45">
        <v>1308</v>
      </c>
      <c r="S359" s="65">
        <v>1596</v>
      </c>
      <c r="T359" s="42">
        <v>3683</v>
      </c>
      <c r="U359" s="42">
        <v>4923</v>
      </c>
      <c r="V359" s="42">
        <v>8123.1615624446031</v>
      </c>
      <c r="W359" s="44">
        <v>18325.161562444602</v>
      </c>
      <c r="X359" s="65">
        <v>5248</v>
      </c>
      <c r="Y359" s="42">
        <v>4347</v>
      </c>
      <c r="Z359" s="42">
        <v>3586</v>
      </c>
      <c r="AA359" s="42">
        <v>0</v>
      </c>
      <c r="AB359" s="43">
        <v>13181</v>
      </c>
      <c r="AC359" s="65">
        <v>3559.6319899147366</v>
      </c>
      <c r="AD359" s="42">
        <v>729.70228943940128</v>
      </c>
      <c r="AE359" s="42">
        <v>-204.17271690953464</v>
      </c>
      <c r="AF359" s="42">
        <v>1059</v>
      </c>
      <c r="AG359" s="42">
        <v>0</v>
      </c>
      <c r="AH359" s="44">
        <v>0</v>
      </c>
    </row>
    <row r="360" spans="1:34" s="4" customFormat="1">
      <c r="A360" s="46" t="s">
        <v>89</v>
      </c>
      <c r="B360" s="55" t="s">
        <v>431</v>
      </c>
      <c r="C360" s="56">
        <v>7.4179999999999998E-5</v>
      </c>
      <c r="D360" s="56">
        <v>8.3819999999999994E-5</v>
      </c>
      <c r="E360" s="64">
        <v>11301.194</v>
      </c>
      <c r="F360" s="42">
        <v>3012</v>
      </c>
      <c r="G360" s="43">
        <v>14313.194</v>
      </c>
      <c r="H360" s="65">
        <v>164094</v>
      </c>
      <c r="I360" s="42">
        <v>196450</v>
      </c>
      <c r="J360" s="42">
        <v>134319</v>
      </c>
      <c r="K360" s="42">
        <v>134913</v>
      </c>
      <c r="L360" s="44">
        <v>195433</v>
      </c>
      <c r="M360" s="65">
        <v>9272</v>
      </c>
      <c r="N360" s="42">
        <v>-6955.4076518461616</v>
      </c>
      <c r="O360" s="42">
        <v>2316.5923481538384</v>
      </c>
      <c r="P360" s="42">
        <v>0</v>
      </c>
      <c r="Q360" s="44">
        <v>2316.5923481538384</v>
      </c>
      <c r="R360" s="45">
        <v>3276</v>
      </c>
      <c r="S360" s="65">
        <v>3998</v>
      </c>
      <c r="T360" s="42">
        <v>9224</v>
      </c>
      <c r="U360" s="42">
        <v>12328</v>
      </c>
      <c r="V360" s="42">
        <v>6438.6886181626032</v>
      </c>
      <c r="W360" s="44">
        <v>31988.688618162603</v>
      </c>
      <c r="X360" s="65">
        <v>13143</v>
      </c>
      <c r="Y360" s="42">
        <v>10887</v>
      </c>
      <c r="Z360" s="42">
        <v>8980</v>
      </c>
      <c r="AA360" s="42">
        <v>23208.575562862556</v>
      </c>
      <c r="AB360" s="43">
        <v>56218.575562862556</v>
      </c>
      <c r="AC360" s="65">
        <v>-9672.0752067712383</v>
      </c>
      <c r="AD360" s="42">
        <v>-11741.415275789412</v>
      </c>
      <c r="AE360" s="42">
        <v>-5468.3964621393006</v>
      </c>
      <c r="AF360" s="42">
        <v>2652</v>
      </c>
      <c r="AG360" s="42">
        <v>0</v>
      </c>
      <c r="AH360" s="44">
        <v>0</v>
      </c>
    </row>
    <row r="361" spans="1:34" s="4" customFormat="1">
      <c r="A361" s="46" t="s">
        <v>90</v>
      </c>
      <c r="B361" s="55" t="s">
        <v>432</v>
      </c>
      <c r="C361" s="56">
        <v>7.8449999999999996E-5</v>
      </c>
      <c r="D361" s="56">
        <v>9.1219999999999997E-5</v>
      </c>
      <c r="E361" s="64">
        <v>12120.757599999999</v>
      </c>
      <c r="F361" s="42">
        <v>3185</v>
      </c>
      <c r="G361" s="43">
        <v>15305.757599999999</v>
      </c>
      <c r="H361" s="65">
        <v>173540</v>
      </c>
      <c r="I361" s="42">
        <v>207758</v>
      </c>
      <c r="J361" s="42">
        <v>142051</v>
      </c>
      <c r="K361" s="42">
        <v>142679</v>
      </c>
      <c r="L361" s="44">
        <v>206682</v>
      </c>
      <c r="M361" s="65">
        <v>9806</v>
      </c>
      <c r="N361" s="42">
        <v>3151.3812081969518</v>
      </c>
      <c r="O361" s="42">
        <v>12957.381208196952</v>
      </c>
      <c r="P361" s="42">
        <v>0</v>
      </c>
      <c r="Q361" s="44">
        <v>12957.381208196952</v>
      </c>
      <c r="R361" s="45">
        <v>3464</v>
      </c>
      <c r="S361" s="65">
        <v>4228</v>
      </c>
      <c r="T361" s="42">
        <v>9755</v>
      </c>
      <c r="U361" s="42">
        <v>13038</v>
      </c>
      <c r="V361" s="42">
        <v>20800.110728601343</v>
      </c>
      <c r="W361" s="44">
        <v>47821.110728601343</v>
      </c>
      <c r="X361" s="65">
        <v>13900</v>
      </c>
      <c r="Y361" s="42">
        <v>11513</v>
      </c>
      <c r="Z361" s="42">
        <v>9497</v>
      </c>
      <c r="AA361" s="42">
        <v>23355.332931297176</v>
      </c>
      <c r="AB361" s="43">
        <v>58265.332931297176</v>
      </c>
      <c r="AC361" s="65">
        <v>1219.9087038739731</v>
      </c>
      <c r="AD361" s="42">
        <v>-7928.2557767082917</v>
      </c>
      <c r="AE361" s="42">
        <v>-6541.8751298615125</v>
      </c>
      <c r="AF361" s="42">
        <v>2805.9999999999964</v>
      </c>
      <c r="AG361" s="42">
        <v>0</v>
      </c>
      <c r="AH361" s="44">
        <v>0</v>
      </c>
    </row>
    <row r="362" spans="1:34" s="4" customFormat="1">
      <c r="A362" s="46" t="s">
        <v>108</v>
      </c>
      <c r="B362" s="55" t="s">
        <v>461</v>
      </c>
      <c r="C362" s="56">
        <v>7.7800000000000001E-6</v>
      </c>
      <c r="D362" s="56">
        <v>2.3300000000000001E-6</v>
      </c>
      <c r="E362" s="64">
        <v>280.14</v>
      </c>
      <c r="F362" s="42">
        <v>316</v>
      </c>
      <c r="G362" s="43">
        <v>596.14</v>
      </c>
      <c r="H362" s="65">
        <v>17210</v>
      </c>
      <c r="I362" s="42">
        <v>20604</v>
      </c>
      <c r="J362" s="42">
        <v>14087</v>
      </c>
      <c r="K362" s="42">
        <v>14150</v>
      </c>
      <c r="L362" s="44">
        <v>20497</v>
      </c>
      <c r="M362" s="65">
        <v>972</v>
      </c>
      <c r="N362" s="42">
        <v>5355.811560214046</v>
      </c>
      <c r="O362" s="42">
        <v>6327.811560214046</v>
      </c>
      <c r="P362" s="42">
        <v>0</v>
      </c>
      <c r="Q362" s="44">
        <v>6327.811560214046</v>
      </c>
      <c r="R362" s="45">
        <v>344</v>
      </c>
      <c r="S362" s="65">
        <v>419</v>
      </c>
      <c r="T362" s="42">
        <v>967</v>
      </c>
      <c r="U362" s="42">
        <v>1293</v>
      </c>
      <c r="V362" s="42">
        <v>11394.36637539726</v>
      </c>
      <c r="W362" s="44">
        <v>14073.36637539726</v>
      </c>
      <c r="X362" s="65">
        <v>1378</v>
      </c>
      <c r="Y362" s="42">
        <v>1142</v>
      </c>
      <c r="Z362" s="42">
        <v>942</v>
      </c>
      <c r="AA362" s="42">
        <v>0</v>
      </c>
      <c r="AB362" s="43">
        <v>3462</v>
      </c>
      <c r="AC362" s="65">
        <v>5093.811560214046</v>
      </c>
      <c r="AD362" s="42">
        <v>3971.3143065692584</v>
      </c>
      <c r="AE362" s="42">
        <v>1268.2405086139536</v>
      </c>
      <c r="AF362" s="42">
        <v>278</v>
      </c>
      <c r="AG362" s="42">
        <v>0</v>
      </c>
      <c r="AH362" s="44">
        <v>0</v>
      </c>
    </row>
    <row r="363" spans="1:34" s="4" customFormat="1">
      <c r="A363" s="46" t="s">
        <v>91</v>
      </c>
      <c r="B363" s="55" t="s">
        <v>433</v>
      </c>
      <c r="C363" s="56">
        <v>1.6647E-4</v>
      </c>
      <c r="D363" s="56">
        <v>1.1022999999999999E-4</v>
      </c>
      <c r="E363" s="64">
        <v>14655.386399999999</v>
      </c>
      <c r="F363" s="42">
        <v>6759</v>
      </c>
      <c r="G363" s="43">
        <v>21414.386399999999</v>
      </c>
      <c r="H363" s="65">
        <v>368250</v>
      </c>
      <c r="I363" s="42">
        <v>440860</v>
      </c>
      <c r="J363" s="42">
        <v>301430</v>
      </c>
      <c r="K363" s="42">
        <v>302763</v>
      </c>
      <c r="L363" s="44">
        <v>438578</v>
      </c>
      <c r="M363" s="65">
        <v>20808</v>
      </c>
      <c r="N363" s="42">
        <v>-18944.347425104952</v>
      </c>
      <c r="O363" s="42">
        <v>1863.652574895048</v>
      </c>
      <c r="P363" s="42">
        <v>0</v>
      </c>
      <c r="Q363" s="44">
        <v>1863.652574895048</v>
      </c>
      <c r="R363" s="45">
        <v>7351</v>
      </c>
      <c r="S363" s="65">
        <v>8972</v>
      </c>
      <c r="T363" s="42">
        <v>20699</v>
      </c>
      <c r="U363" s="42">
        <v>27667</v>
      </c>
      <c r="V363" s="42">
        <v>88283.816464487551</v>
      </c>
      <c r="W363" s="44">
        <v>145621.81646448755</v>
      </c>
      <c r="X363" s="65">
        <v>29495</v>
      </c>
      <c r="Y363" s="42">
        <v>24431</v>
      </c>
      <c r="Z363" s="42">
        <v>20153</v>
      </c>
      <c r="AA363" s="42">
        <v>64843.329925328879</v>
      </c>
      <c r="AB363" s="43">
        <v>138922.32992532887</v>
      </c>
      <c r="AC363" s="65">
        <v>-15713.048764820976</v>
      </c>
      <c r="AD363" s="42">
        <v>6504.5028267769812</v>
      </c>
      <c r="AE363" s="42">
        <v>9956.0324772026725</v>
      </c>
      <c r="AF363" s="42">
        <v>5952</v>
      </c>
      <c r="AG363" s="42">
        <v>0</v>
      </c>
      <c r="AH363" s="44">
        <v>0</v>
      </c>
    </row>
    <row r="364" spans="1:34" s="4" customFormat="1">
      <c r="A364" s="46" t="s">
        <v>92</v>
      </c>
      <c r="B364" s="55" t="s">
        <v>434</v>
      </c>
      <c r="C364" s="56">
        <v>3.595E-5</v>
      </c>
      <c r="D364" s="56">
        <v>2.959E-5</v>
      </c>
      <c r="E364" s="64">
        <v>3803.8379999999997</v>
      </c>
      <c r="F364" s="42">
        <v>1460</v>
      </c>
      <c r="G364" s="43">
        <v>5263.8379999999997</v>
      </c>
      <c r="H364" s="65">
        <v>79525</v>
      </c>
      <c r="I364" s="42">
        <v>95206</v>
      </c>
      <c r="J364" s="42">
        <v>65095</v>
      </c>
      <c r="K364" s="42">
        <v>65383</v>
      </c>
      <c r="L364" s="44">
        <v>94713</v>
      </c>
      <c r="M364" s="65">
        <v>4493</v>
      </c>
      <c r="N364" s="42">
        <v>-1635.6794342512203</v>
      </c>
      <c r="O364" s="42">
        <v>2857.3205657487797</v>
      </c>
      <c r="P364" s="42">
        <v>0</v>
      </c>
      <c r="Q364" s="44">
        <v>2857.3205657487797</v>
      </c>
      <c r="R364" s="45">
        <v>1587</v>
      </c>
      <c r="S364" s="65">
        <v>1938</v>
      </c>
      <c r="T364" s="42">
        <v>4470</v>
      </c>
      <c r="U364" s="42">
        <v>5975</v>
      </c>
      <c r="V364" s="42">
        <v>10108.256281167831</v>
      </c>
      <c r="W364" s="44">
        <v>22491.256281167829</v>
      </c>
      <c r="X364" s="65">
        <v>6370</v>
      </c>
      <c r="Y364" s="42">
        <v>5276</v>
      </c>
      <c r="Z364" s="42">
        <v>4352</v>
      </c>
      <c r="AA364" s="42">
        <v>8932.9301676268806</v>
      </c>
      <c r="AB364" s="43">
        <v>24930.930167626881</v>
      </c>
      <c r="AC364" s="65">
        <v>-2826.4414180876811</v>
      </c>
      <c r="AD364" s="42">
        <v>-1377.0131321373001</v>
      </c>
      <c r="AE364" s="42">
        <v>478.78066376593029</v>
      </c>
      <c r="AF364" s="42">
        <v>1285</v>
      </c>
      <c r="AG364" s="42">
        <v>0</v>
      </c>
      <c r="AH364" s="44">
        <v>0</v>
      </c>
    </row>
    <row r="365" spans="1:34" s="4" customFormat="1">
      <c r="A365" s="46" t="s">
        <v>93</v>
      </c>
      <c r="B365" s="55" t="s">
        <v>435</v>
      </c>
      <c r="C365" s="56">
        <v>1.42E-6</v>
      </c>
      <c r="D365" s="56">
        <v>6.2500000000000003E-6</v>
      </c>
      <c r="E365" s="64">
        <v>843.9846</v>
      </c>
      <c r="F365" s="42">
        <v>58</v>
      </c>
      <c r="G365" s="43">
        <v>901.9846</v>
      </c>
      <c r="H365" s="65">
        <v>3141</v>
      </c>
      <c r="I365" s="42">
        <v>3761</v>
      </c>
      <c r="J365" s="42">
        <v>2571</v>
      </c>
      <c r="K365" s="42">
        <v>2583</v>
      </c>
      <c r="L365" s="44">
        <v>3741</v>
      </c>
      <c r="M365" s="65">
        <v>177</v>
      </c>
      <c r="N365" s="42">
        <v>-16031.207592509429</v>
      </c>
      <c r="O365" s="42">
        <v>-15854.207592509429</v>
      </c>
      <c r="P365" s="42">
        <v>0</v>
      </c>
      <c r="Q365" s="44">
        <v>-15854.207592509429</v>
      </c>
      <c r="R365" s="45">
        <v>63</v>
      </c>
      <c r="S365" s="65">
        <v>77</v>
      </c>
      <c r="T365" s="42">
        <v>177</v>
      </c>
      <c r="U365" s="42">
        <v>236</v>
      </c>
      <c r="V365" s="42">
        <v>5898.2833088349862</v>
      </c>
      <c r="W365" s="44">
        <v>6388.2833088349862</v>
      </c>
      <c r="X365" s="65">
        <v>252</v>
      </c>
      <c r="Y365" s="42">
        <v>208</v>
      </c>
      <c r="Z365" s="42">
        <v>172</v>
      </c>
      <c r="AA365" s="42">
        <v>20725.280241776276</v>
      </c>
      <c r="AB365" s="43">
        <v>21357.280241776276</v>
      </c>
      <c r="AC365" s="65">
        <v>-12398.257231426211</v>
      </c>
      <c r="AD365" s="42">
        <v>-1190.6481825062428</v>
      </c>
      <c r="AE365" s="42">
        <v>-1432.0915190088372</v>
      </c>
      <c r="AF365" s="42">
        <v>52.000000000003638</v>
      </c>
      <c r="AG365" s="42">
        <v>0</v>
      </c>
      <c r="AH365" s="44">
        <v>0</v>
      </c>
    </row>
    <row r="366" spans="1:34" s="4" customFormat="1">
      <c r="A366" s="46" t="s">
        <v>109</v>
      </c>
      <c r="B366" s="55" t="s">
        <v>462</v>
      </c>
      <c r="C366" s="56">
        <v>2.3999999999999998E-7</v>
      </c>
      <c r="D366" s="56">
        <v>1.0499999999999999E-6</v>
      </c>
      <c r="E366" s="64">
        <v>145.8912</v>
      </c>
      <c r="F366" s="42">
        <v>10</v>
      </c>
      <c r="G366" s="43">
        <v>155.8912</v>
      </c>
      <c r="H366" s="65">
        <v>531</v>
      </c>
      <c r="I366" s="42">
        <v>636</v>
      </c>
      <c r="J366" s="42">
        <v>435</v>
      </c>
      <c r="K366" s="42">
        <v>436</v>
      </c>
      <c r="L366" s="44">
        <v>632</v>
      </c>
      <c r="M366" s="65">
        <v>30</v>
      </c>
      <c r="N366" s="42">
        <v>122.56574980840298</v>
      </c>
      <c r="O366" s="42">
        <v>152.56574980840298</v>
      </c>
      <c r="P366" s="42">
        <v>0</v>
      </c>
      <c r="Q366" s="44">
        <v>152.56574980840298</v>
      </c>
      <c r="R366" s="45">
        <v>11</v>
      </c>
      <c r="S366" s="65">
        <v>13</v>
      </c>
      <c r="T366" s="42">
        <v>30</v>
      </c>
      <c r="U366" s="42">
        <v>40</v>
      </c>
      <c r="V366" s="42">
        <v>990.99481401458888</v>
      </c>
      <c r="W366" s="44">
        <v>1073.9948140145889</v>
      </c>
      <c r="X366" s="65">
        <v>43</v>
      </c>
      <c r="Y366" s="42">
        <v>35</v>
      </c>
      <c r="Z366" s="42">
        <v>29</v>
      </c>
      <c r="AA366" s="42">
        <v>1281.3496006606974</v>
      </c>
      <c r="AB366" s="43">
        <v>1388.3496006606974</v>
      </c>
      <c r="AC366" s="65">
        <v>114.56574980840298</v>
      </c>
      <c r="AD366" s="42">
        <v>-197.8574937124186</v>
      </c>
      <c r="AE366" s="42">
        <v>-240.06304274209296</v>
      </c>
      <c r="AF366" s="42">
        <v>9</v>
      </c>
      <c r="AG366" s="42">
        <v>0</v>
      </c>
      <c r="AH366" s="44">
        <v>0</v>
      </c>
    </row>
    <row r="367" spans="1:34" s="4" customFormat="1">
      <c r="A367" s="46" t="s">
        <v>94</v>
      </c>
      <c r="B367" s="55" t="s">
        <v>436</v>
      </c>
      <c r="C367" s="56">
        <v>1.4291E-4</v>
      </c>
      <c r="D367" s="56">
        <v>1.0254E-4</v>
      </c>
      <c r="E367" s="64">
        <v>13355.9588</v>
      </c>
      <c r="F367" s="42">
        <v>5802</v>
      </c>
      <c r="G367" s="43">
        <v>19157.9588</v>
      </c>
      <c r="H367" s="65">
        <v>316133</v>
      </c>
      <c r="I367" s="42">
        <v>378466</v>
      </c>
      <c r="J367" s="42">
        <v>258770</v>
      </c>
      <c r="K367" s="42">
        <v>259914</v>
      </c>
      <c r="L367" s="44">
        <v>376507</v>
      </c>
      <c r="M367" s="65">
        <v>17863</v>
      </c>
      <c r="N367" s="42">
        <v>-20534.886020321268</v>
      </c>
      <c r="O367" s="42">
        <v>-2671.886020321268</v>
      </c>
      <c r="P367" s="42">
        <v>0</v>
      </c>
      <c r="Q367" s="44">
        <v>-2671.886020321268</v>
      </c>
      <c r="R367" s="45">
        <v>6311</v>
      </c>
      <c r="S367" s="65">
        <v>7703</v>
      </c>
      <c r="T367" s="42">
        <v>17770</v>
      </c>
      <c r="U367" s="42">
        <v>23751</v>
      </c>
      <c r="V367" s="42">
        <v>63046.247105344068</v>
      </c>
      <c r="W367" s="44">
        <v>112270.24710534407</v>
      </c>
      <c r="X367" s="65">
        <v>25321</v>
      </c>
      <c r="Y367" s="42">
        <v>20973</v>
      </c>
      <c r="Z367" s="42">
        <v>17301</v>
      </c>
      <c r="AA367" s="42">
        <v>64048.835807113399</v>
      </c>
      <c r="AB367" s="43">
        <v>127643.8358071134</v>
      </c>
      <c r="AC367" s="65">
        <v>-24184.675828682412</v>
      </c>
      <c r="AD367" s="42">
        <v>-2547.9082527391292</v>
      </c>
      <c r="AE367" s="42">
        <v>6248.9953796522077</v>
      </c>
      <c r="AF367" s="42">
        <v>5110</v>
      </c>
      <c r="AG367" s="42">
        <v>0</v>
      </c>
      <c r="AH367" s="44">
        <v>0</v>
      </c>
    </row>
    <row r="368" spans="1:34" s="4" customFormat="1">
      <c r="A368" s="46" t="s">
        <v>95</v>
      </c>
      <c r="B368" s="55" t="s">
        <v>437</v>
      </c>
      <c r="C368" s="56">
        <v>7.3239999999999997E-5</v>
      </c>
      <c r="D368" s="56">
        <v>5.1079999999999999E-5</v>
      </c>
      <c r="E368" s="64">
        <v>6605.5540000000001</v>
      </c>
      <c r="F368" s="42">
        <v>2974</v>
      </c>
      <c r="G368" s="43">
        <v>9579.5540000000001</v>
      </c>
      <c r="H368" s="65">
        <v>162015</v>
      </c>
      <c r="I368" s="42">
        <v>193960</v>
      </c>
      <c r="J368" s="42">
        <v>132617</v>
      </c>
      <c r="K368" s="42">
        <v>133203</v>
      </c>
      <c r="L368" s="44">
        <v>192956</v>
      </c>
      <c r="M368" s="65">
        <v>9154</v>
      </c>
      <c r="N368" s="42">
        <v>-316.50527765900262</v>
      </c>
      <c r="O368" s="42">
        <v>8837.4947223409981</v>
      </c>
      <c r="P368" s="42">
        <v>0</v>
      </c>
      <c r="Q368" s="44">
        <v>8837.4947223409981</v>
      </c>
      <c r="R368" s="45">
        <v>3234</v>
      </c>
      <c r="S368" s="65">
        <v>3947</v>
      </c>
      <c r="T368" s="42">
        <v>9107</v>
      </c>
      <c r="U368" s="42">
        <v>12172</v>
      </c>
      <c r="V368" s="42">
        <v>34962.562060495417</v>
      </c>
      <c r="W368" s="44">
        <v>60188.562060495417</v>
      </c>
      <c r="X368" s="65">
        <v>12977</v>
      </c>
      <c r="Y368" s="42">
        <v>10749</v>
      </c>
      <c r="Z368" s="42">
        <v>8867</v>
      </c>
      <c r="AA368" s="42">
        <v>28627.95706970607</v>
      </c>
      <c r="AB368" s="43">
        <v>61220.95706970607</v>
      </c>
      <c r="AC368" s="65">
        <v>-7063.5350028809662</v>
      </c>
      <c r="AD368" s="42">
        <v>-203.48193206131509</v>
      </c>
      <c r="AE368" s="42">
        <v>3617.621925731627</v>
      </c>
      <c r="AF368" s="42">
        <v>2617.0000000000009</v>
      </c>
      <c r="AG368" s="42">
        <v>0</v>
      </c>
      <c r="AH368" s="44">
        <v>0</v>
      </c>
    </row>
    <row r="369" spans="1:34" s="4" customFormat="1">
      <c r="A369" s="46" t="s">
        <v>96</v>
      </c>
      <c r="B369" s="55" t="s">
        <v>438</v>
      </c>
      <c r="C369" s="56">
        <v>4.5840000000000002E-5</v>
      </c>
      <c r="D369" s="56">
        <v>4.6279999999999997E-5</v>
      </c>
      <c r="E369" s="64">
        <v>5853.6232</v>
      </c>
      <c r="F369" s="42">
        <v>1861</v>
      </c>
      <c r="G369" s="43">
        <v>7714.6232</v>
      </c>
      <c r="H369" s="65">
        <v>101403</v>
      </c>
      <c r="I369" s="42">
        <v>121397</v>
      </c>
      <c r="J369" s="42">
        <v>83003</v>
      </c>
      <c r="K369" s="42">
        <v>83370</v>
      </c>
      <c r="L369" s="44">
        <v>120769</v>
      </c>
      <c r="M369" s="65">
        <v>5730</v>
      </c>
      <c r="N369" s="42">
        <v>-19589.70283560313</v>
      </c>
      <c r="O369" s="42">
        <v>-13859.70283560313</v>
      </c>
      <c r="P369" s="42">
        <v>0</v>
      </c>
      <c r="Q369" s="44">
        <v>-13859.70283560313</v>
      </c>
      <c r="R369" s="45">
        <v>2024</v>
      </c>
      <c r="S369" s="65">
        <v>2471</v>
      </c>
      <c r="T369" s="42">
        <v>5700</v>
      </c>
      <c r="U369" s="42">
        <v>7618</v>
      </c>
      <c r="V369" s="42">
        <v>0</v>
      </c>
      <c r="W369" s="44">
        <v>15789</v>
      </c>
      <c r="X369" s="65">
        <v>8122</v>
      </c>
      <c r="Y369" s="42">
        <v>6727</v>
      </c>
      <c r="Z369" s="42">
        <v>5549</v>
      </c>
      <c r="AA369" s="42">
        <v>27328.393292662055</v>
      </c>
      <c r="AB369" s="43">
        <v>47726.393292662055</v>
      </c>
      <c r="AC369" s="65">
        <v>-19735.599515546608</v>
      </c>
      <c r="AD369" s="42">
        <v>-11990.248234868006</v>
      </c>
      <c r="AE369" s="42">
        <v>-1851.5455422474406</v>
      </c>
      <c r="AF369" s="42">
        <v>1640</v>
      </c>
      <c r="AG369" s="42">
        <v>0</v>
      </c>
      <c r="AH369" s="44">
        <v>0</v>
      </c>
    </row>
    <row r="370" spans="1:34" s="4" customFormat="1">
      <c r="A370" s="46" t="s">
        <v>97</v>
      </c>
      <c r="B370" s="55" t="s">
        <v>439</v>
      </c>
      <c r="C370" s="56">
        <v>4.409E-5</v>
      </c>
      <c r="D370" s="56">
        <v>2.7739999999999999E-5</v>
      </c>
      <c r="E370" s="64">
        <v>3635.7987999999996</v>
      </c>
      <c r="F370" s="42">
        <v>1790</v>
      </c>
      <c r="G370" s="43">
        <v>5425.7987999999996</v>
      </c>
      <c r="H370" s="65">
        <v>97532</v>
      </c>
      <c r="I370" s="42">
        <v>116763</v>
      </c>
      <c r="J370" s="42">
        <v>79835</v>
      </c>
      <c r="K370" s="42">
        <v>80187</v>
      </c>
      <c r="L370" s="44">
        <v>116158</v>
      </c>
      <c r="M370" s="65">
        <v>5511</v>
      </c>
      <c r="N370" s="42">
        <v>-3574.2033959283963</v>
      </c>
      <c r="O370" s="42">
        <v>1936.7966040716037</v>
      </c>
      <c r="P370" s="42">
        <v>0</v>
      </c>
      <c r="Q370" s="44">
        <v>1936.7966040716037</v>
      </c>
      <c r="R370" s="45">
        <v>1947</v>
      </c>
      <c r="S370" s="65">
        <v>2376</v>
      </c>
      <c r="T370" s="42">
        <v>5482</v>
      </c>
      <c r="U370" s="42">
        <v>7328</v>
      </c>
      <c r="V370" s="42">
        <v>25652.16111841454</v>
      </c>
      <c r="W370" s="44">
        <v>40838.161118414544</v>
      </c>
      <c r="X370" s="65">
        <v>7812</v>
      </c>
      <c r="Y370" s="42">
        <v>6471</v>
      </c>
      <c r="Z370" s="42">
        <v>5338</v>
      </c>
      <c r="AA370" s="42">
        <v>18873.396505319597</v>
      </c>
      <c r="AB370" s="43">
        <v>38494.396505319601</v>
      </c>
      <c r="AC370" s="65">
        <v>-3837.0210542994873</v>
      </c>
      <c r="AD370" s="42">
        <v>1558.9861214508237</v>
      </c>
      <c r="AE370" s="42">
        <v>3045.7995459436052</v>
      </c>
      <c r="AF370" s="42">
        <v>1576</v>
      </c>
      <c r="AG370" s="42">
        <v>0</v>
      </c>
      <c r="AH370" s="44">
        <v>0</v>
      </c>
    </row>
    <row r="371" spans="1:34" s="4" customFormat="1">
      <c r="A371" s="46" t="s">
        <v>98</v>
      </c>
      <c r="B371" s="55" t="s">
        <v>440</v>
      </c>
      <c r="C371" s="56">
        <v>1.9239999999999999E-5</v>
      </c>
      <c r="D371" s="56">
        <v>2.6509999999999999E-5</v>
      </c>
      <c r="E371" s="64">
        <v>3368.8507999999997</v>
      </c>
      <c r="F371" s="42">
        <v>781</v>
      </c>
      <c r="G371" s="43">
        <v>4149.8508000000002</v>
      </c>
      <c r="H371" s="65">
        <v>42561</v>
      </c>
      <c r="I371" s="42">
        <v>50953</v>
      </c>
      <c r="J371" s="42">
        <v>34838</v>
      </c>
      <c r="K371" s="42">
        <v>34992</v>
      </c>
      <c r="L371" s="44">
        <v>50689</v>
      </c>
      <c r="M371" s="65">
        <v>2405</v>
      </c>
      <c r="N371" s="42">
        <v>-15956.366585383754</v>
      </c>
      <c r="O371" s="42">
        <v>-13551.366585383754</v>
      </c>
      <c r="P371" s="42">
        <v>0</v>
      </c>
      <c r="Q371" s="44">
        <v>-13551.366585383754</v>
      </c>
      <c r="R371" s="45">
        <v>850</v>
      </c>
      <c r="S371" s="65">
        <v>1037</v>
      </c>
      <c r="T371" s="42">
        <v>2392</v>
      </c>
      <c r="U371" s="42">
        <v>3198</v>
      </c>
      <c r="V371" s="42">
        <v>2284.5889415325205</v>
      </c>
      <c r="W371" s="44">
        <v>8911.58894153252</v>
      </c>
      <c r="X371" s="65">
        <v>3409</v>
      </c>
      <c r="Y371" s="42">
        <v>2824</v>
      </c>
      <c r="Z371" s="42">
        <v>2329</v>
      </c>
      <c r="AA371" s="42">
        <v>32543.233016857346</v>
      </c>
      <c r="AB371" s="43">
        <v>41105.233016857346</v>
      </c>
      <c r="AC371" s="65">
        <v>-17158.82991855084</v>
      </c>
      <c r="AD371" s="42">
        <v>-12915.580553121192</v>
      </c>
      <c r="AE371" s="42">
        <v>-2807.2336036527904</v>
      </c>
      <c r="AF371" s="42">
        <v>688</v>
      </c>
      <c r="AG371" s="42">
        <v>0</v>
      </c>
      <c r="AH371" s="44">
        <v>0</v>
      </c>
    </row>
    <row r="372" spans="1:34" s="4" customFormat="1">
      <c r="A372" s="46" t="s">
        <v>99</v>
      </c>
      <c r="B372" s="55" t="s">
        <v>441</v>
      </c>
      <c r="C372" s="56">
        <v>4.3109999999999999E-5</v>
      </c>
      <c r="D372" s="56">
        <v>5.7429999999999997E-5</v>
      </c>
      <c r="E372" s="64">
        <v>7705.0532000000003</v>
      </c>
      <c r="F372" s="42">
        <v>1750</v>
      </c>
      <c r="G372" s="43">
        <v>9455.0532000000003</v>
      </c>
      <c r="H372" s="65">
        <v>95364</v>
      </c>
      <c r="I372" s="42">
        <v>114167</v>
      </c>
      <c r="J372" s="42">
        <v>78060</v>
      </c>
      <c r="K372" s="42">
        <v>78405</v>
      </c>
      <c r="L372" s="44">
        <v>113577</v>
      </c>
      <c r="M372" s="65">
        <v>5388</v>
      </c>
      <c r="N372" s="42">
        <v>-5216.3887392441356</v>
      </c>
      <c r="O372" s="42">
        <v>171.61126075586435</v>
      </c>
      <c r="P372" s="42">
        <v>0</v>
      </c>
      <c r="Q372" s="44">
        <v>171.61126075586435</v>
      </c>
      <c r="R372" s="45">
        <v>1904</v>
      </c>
      <c r="S372" s="65">
        <v>2324</v>
      </c>
      <c r="T372" s="42">
        <v>5360</v>
      </c>
      <c r="U372" s="42">
        <v>7165</v>
      </c>
      <c r="V372" s="42">
        <v>16705.33520877943</v>
      </c>
      <c r="W372" s="44">
        <v>31554.33520877943</v>
      </c>
      <c r="X372" s="65">
        <v>7638</v>
      </c>
      <c r="Y372" s="42">
        <v>6327</v>
      </c>
      <c r="Z372" s="42">
        <v>5219</v>
      </c>
      <c r="AA372" s="42">
        <v>30808.118242818837</v>
      </c>
      <c r="AB372" s="43">
        <v>49992.118242818833</v>
      </c>
      <c r="AC372" s="65">
        <v>-7824.2248375459985</v>
      </c>
      <c r="AD372" s="42">
        <v>-6481.1662445295724</v>
      </c>
      <c r="AE372" s="42">
        <v>-5674.3919519638366</v>
      </c>
      <c r="AF372" s="42">
        <v>1542.0000000000036</v>
      </c>
      <c r="AG372" s="42">
        <v>0</v>
      </c>
      <c r="AH372" s="44">
        <v>0</v>
      </c>
    </row>
    <row r="373" spans="1:34" s="4" customFormat="1">
      <c r="A373" s="46" t="s">
        <v>100</v>
      </c>
      <c r="B373" s="55" t="s">
        <v>442</v>
      </c>
      <c r="C373" s="56">
        <v>0</v>
      </c>
      <c r="D373" s="56">
        <v>0</v>
      </c>
      <c r="E373" s="64">
        <v>0</v>
      </c>
      <c r="F373" s="42">
        <v>0</v>
      </c>
      <c r="G373" s="43">
        <v>0</v>
      </c>
      <c r="H373" s="65">
        <v>0</v>
      </c>
      <c r="I373" s="42">
        <v>0</v>
      </c>
      <c r="J373" s="42">
        <v>0</v>
      </c>
      <c r="K373" s="42">
        <v>0</v>
      </c>
      <c r="L373" s="44">
        <v>0</v>
      </c>
      <c r="M373" s="65">
        <v>0</v>
      </c>
      <c r="N373" s="42">
        <v>-7415.0414931965379</v>
      </c>
      <c r="O373" s="42">
        <v>-7415.0414931965379</v>
      </c>
      <c r="P373" s="42">
        <v>0</v>
      </c>
      <c r="Q373" s="44">
        <v>-7415.0414931965379</v>
      </c>
      <c r="R373" s="45">
        <v>0</v>
      </c>
      <c r="S373" s="65">
        <v>0</v>
      </c>
      <c r="T373" s="42">
        <v>0</v>
      </c>
      <c r="U373" s="42">
        <v>0</v>
      </c>
      <c r="V373" s="42">
        <v>0</v>
      </c>
      <c r="W373" s="44">
        <v>0</v>
      </c>
      <c r="X373" s="65">
        <v>0</v>
      </c>
      <c r="Y373" s="42">
        <v>0</v>
      </c>
      <c r="Z373" s="42">
        <v>0</v>
      </c>
      <c r="AA373" s="42">
        <v>4699.6285317207312</v>
      </c>
      <c r="AB373" s="43">
        <v>4699.6285317207312</v>
      </c>
      <c r="AC373" s="65">
        <v>-4699.6285317207312</v>
      </c>
      <c r="AD373" s="42">
        <v>0</v>
      </c>
      <c r="AE373" s="42">
        <v>0</v>
      </c>
      <c r="AF373" s="42">
        <v>0</v>
      </c>
      <c r="AG373" s="42">
        <v>0</v>
      </c>
      <c r="AH373" s="44">
        <v>0</v>
      </c>
    </row>
    <row r="374" spans="1:34" s="4" customFormat="1">
      <c r="A374" s="46" t="s">
        <v>101</v>
      </c>
      <c r="B374" s="55" t="s">
        <v>443</v>
      </c>
      <c r="C374" s="56">
        <v>5.2979999999999998E-5</v>
      </c>
      <c r="D374" s="56">
        <v>5.0500000000000001E-5</v>
      </c>
      <c r="E374" s="64">
        <v>6688.3995999999997</v>
      </c>
      <c r="F374" s="42">
        <v>2151</v>
      </c>
      <c r="G374" s="43">
        <v>8839.3996000000006</v>
      </c>
      <c r="H374" s="65">
        <v>117198</v>
      </c>
      <c r="I374" s="42">
        <v>140306</v>
      </c>
      <c r="J374" s="42">
        <v>95932</v>
      </c>
      <c r="K374" s="42">
        <v>96356</v>
      </c>
      <c r="L374" s="44">
        <v>139580</v>
      </c>
      <c r="M374" s="65">
        <v>6622</v>
      </c>
      <c r="N374" s="42">
        <v>-12268.059066888585</v>
      </c>
      <c r="O374" s="42">
        <v>-5646.0590668885852</v>
      </c>
      <c r="P374" s="42">
        <v>0</v>
      </c>
      <c r="Q374" s="44">
        <v>-5646.0590668885852</v>
      </c>
      <c r="R374" s="45">
        <v>2339</v>
      </c>
      <c r="S374" s="65">
        <v>2855</v>
      </c>
      <c r="T374" s="42">
        <v>6588</v>
      </c>
      <c r="U374" s="42">
        <v>8805</v>
      </c>
      <c r="V374" s="42">
        <v>3624.1725142565065</v>
      </c>
      <c r="W374" s="44">
        <v>21872.172514256505</v>
      </c>
      <c r="X374" s="65">
        <v>9387</v>
      </c>
      <c r="Y374" s="42">
        <v>7775</v>
      </c>
      <c r="Z374" s="42">
        <v>6414</v>
      </c>
      <c r="AA374" s="42">
        <v>10599.925989342639</v>
      </c>
      <c r="AB374" s="43">
        <v>34175.925989342635</v>
      </c>
      <c r="AC374" s="65">
        <v>-10497.390924315921</v>
      </c>
      <c r="AD374" s="42">
        <v>-2455.9018566197437</v>
      </c>
      <c r="AE374" s="42">
        <v>-1244.4606941504662</v>
      </c>
      <c r="AF374" s="42">
        <v>1894</v>
      </c>
      <c r="AG374" s="42">
        <v>0</v>
      </c>
      <c r="AH374" s="44">
        <v>0</v>
      </c>
    </row>
    <row r="375" spans="1:34" s="4" customFormat="1">
      <c r="A375" s="46" t="s">
        <v>102</v>
      </c>
      <c r="B375" s="55" t="s">
        <v>444</v>
      </c>
      <c r="C375" s="56">
        <v>3.892E-5</v>
      </c>
      <c r="D375" s="56">
        <v>4.3000000000000002E-5</v>
      </c>
      <c r="E375" s="64">
        <v>5242.4152000000004</v>
      </c>
      <c r="F375" s="42">
        <v>1580</v>
      </c>
      <c r="G375" s="43">
        <v>6822.4152000000004</v>
      </c>
      <c r="H375" s="65">
        <v>86095</v>
      </c>
      <c r="I375" s="42">
        <v>103071</v>
      </c>
      <c r="J375" s="42">
        <v>70473</v>
      </c>
      <c r="K375" s="42">
        <v>70785</v>
      </c>
      <c r="L375" s="44">
        <v>102538</v>
      </c>
      <c r="M375" s="65">
        <v>4865</v>
      </c>
      <c r="N375" s="42">
        <v>-1490.1245195937936</v>
      </c>
      <c r="O375" s="42">
        <v>3374.8754804062064</v>
      </c>
      <c r="P375" s="42">
        <v>0</v>
      </c>
      <c r="Q375" s="44">
        <v>3374.8754804062064</v>
      </c>
      <c r="R375" s="45">
        <v>1719</v>
      </c>
      <c r="S375" s="65">
        <v>2098</v>
      </c>
      <c r="T375" s="42">
        <v>4839</v>
      </c>
      <c r="U375" s="42">
        <v>6468</v>
      </c>
      <c r="V375" s="42">
        <v>4719.3027585279251</v>
      </c>
      <c r="W375" s="44">
        <v>18124.302758527927</v>
      </c>
      <c r="X375" s="65">
        <v>6896</v>
      </c>
      <c r="Y375" s="42">
        <v>5712</v>
      </c>
      <c r="Z375" s="42">
        <v>4712</v>
      </c>
      <c r="AA375" s="42">
        <v>13096.887493500866</v>
      </c>
      <c r="AB375" s="43">
        <v>30416.887493500864</v>
      </c>
      <c r="AC375" s="65">
        <v>-3437.2308375557095</v>
      </c>
      <c r="AD375" s="42">
        <v>-7585.2026004316513</v>
      </c>
      <c r="AE375" s="42">
        <v>-2660.1512969855817</v>
      </c>
      <c r="AF375" s="42">
        <v>1390.0000000000055</v>
      </c>
      <c r="AG375" s="42">
        <v>0</v>
      </c>
      <c r="AH375" s="44">
        <v>0</v>
      </c>
    </row>
    <row r="376" spans="1:34" s="4" customFormat="1">
      <c r="A376" s="46" t="s">
        <v>103</v>
      </c>
      <c r="B376" s="55" t="s">
        <v>445</v>
      </c>
      <c r="C376" s="56">
        <v>6.4350000000000006E-5</v>
      </c>
      <c r="D376" s="56">
        <v>2.889E-5</v>
      </c>
      <c r="E376" s="64">
        <v>3816.4623999999999</v>
      </c>
      <c r="F376" s="42">
        <v>2613</v>
      </c>
      <c r="G376" s="43">
        <v>6429.4624000000003</v>
      </c>
      <c r="H376" s="65">
        <v>142349</v>
      </c>
      <c r="I376" s="42">
        <v>170417</v>
      </c>
      <c r="J376" s="42">
        <v>116520</v>
      </c>
      <c r="K376" s="42">
        <v>117035</v>
      </c>
      <c r="L376" s="44">
        <v>169535</v>
      </c>
      <c r="M376" s="65">
        <v>8043</v>
      </c>
      <c r="N376" s="42">
        <v>5531.8884031195439</v>
      </c>
      <c r="O376" s="42">
        <v>13574.888403119545</v>
      </c>
      <c r="P376" s="42">
        <v>0</v>
      </c>
      <c r="Q376" s="44">
        <v>13574.888403119545</v>
      </c>
      <c r="R376" s="45">
        <v>2842</v>
      </c>
      <c r="S376" s="65">
        <v>3468</v>
      </c>
      <c r="T376" s="42">
        <v>8001</v>
      </c>
      <c r="U376" s="42">
        <v>10695</v>
      </c>
      <c r="V376" s="42">
        <v>58848.688438151359</v>
      </c>
      <c r="W376" s="44">
        <v>81012.688438151352</v>
      </c>
      <c r="X376" s="65">
        <v>11402</v>
      </c>
      <c r="Y376" s="42">
        <v>9444</v>
      </c>
      <c r="Z376" s="42">
        <v>7790</v>
      </c>
      <c r="AA376" s="42">
        <v>34795.790436917938</v>
      </c>
      <c r="AB376" s="43">
        <v>63431.790436917938</v>
      </c>
      <c r="AC376" s="65">
        <v>971.03437854927188</v>
      </c>
      <c r="AD376" s="42">
        <v>6539.9919266600791</v>
      </c>
      <c r="AE376" s="42">
        <v>7768.871696024069</v>
      </c>
      <c r="AF376" s="42">
        <v>2301</v>
      </c>
      <c r="AG376" s="42">
        <v>0</v>
      </c>
      <c r="AH376" s="44">
        <v>0</v>
      </c>
    </row>
    <row r="377" spans="1:34" s="4" customFormat="1">
      <c r="A377" s="46" t="s">
        <v>104</v>
      </c>
      <c r="B377" s="55" t="s">
        <v>446</v>
      </c>
      <c r="C377" s="56">
        <v>5.6830000000000003E-5</v>
      </c>
      <c r="D377" s="56">
        <v>7.4540000000000001E-5</v>
      </c>
      <c r="E377" s="64">
        <v>9286.6119999999992</v>
      </c>
      <c r="F377" s="42">
        <v>2307</v>
      </c>
      <c r="G377" s="43">
        <v>11593.611999999999</v>
      </c>
      <c r="H377" s="65">
        <v>125714</v>
      </c>
      <c r="I377" s="42">
        <v>150502</v>
      </c>
      <c r="J377" s="42">
        <v>102903</v>
      </c>
      <c r="K377" s="42">
        <v>103358</v>
      </c>
      <c r="L377" s="44">
        <v>149723</v>
      </c>
      <c r="M377" s="65">
        <v>7103</v>
      </c>
      <c r="N377" s="42">
        <v>-5812.8852547036558</v>
      </c>
      <c r="O377" s="42">
        <v>1290.1147452963442</v>
      </c>
      <c r="P377" s="42">
        <v>0</v>
      </c>
      <c r="Q377" s="44">
        <v>1290.1147452963442</v>
      </c>
      <c r="R377" s="45">
        <v>2509</v>
      </c>
      <c r="S377" s="65">
        <v>3063</v>
      </c>
      <c r="T377" s="42">
        <v>7066</v>
      </c>
      <c r="U377" s="42">
        <v>9445</v>
      </c>
      <c r="V377" s="42">
        <v>4917.1341180480795</v>
      </c>
      <c r="W377" s="44">
        <v>24491.134118048081</v>
      </c>
      <c r="X377" s="65">
        <v>10069</v>
      </c>
      <c r="Y377" s="42">
        <v>8340</v>
      </c>
      <c r="Z377" s="42">
        <v>6880</v>
      </c>
      <c r="AA377" s="42">
        <v>28843.054619560116</v>
      </c>
      <c r="AB377" s="43">
        <v>54132.05461956012</v>
      </c>
      <c r="AC377" s="65">
        <v>-9415.4698970880672</v>
      </c>
      <c r="AD377" s="42">
        <v>-15020.244033683623</v>
      </c>
      <c r="AE377" s="42">
        <v>-7237.2065707403481</v>
      </c>
      <c r="AF377" s="42">
        <v>2032</v>
      </c>
      <c r="AG377" s="42">
        <v>0</v>
      </c>
      <c r="AH377" s="44">
        <v>0</v>
      </c>
    </row>
    <row r="378" spans="1:34" s="4" customFormat="1">
      <c r="A378" s="46" t="s">
        <v>110</v>
      </c>
      <c r="B378" s="55" t="s">
        <v>447</v>
      </c>
      <c r="C378" s="56">
        <v>1.1408000000000001E-4</v>
      </c>
      <c r="D378" s="56">
        <v>1.1199E-4</v>
      </c>
      <c r="E378" s="64">
        <v>14423.992399999999</v>
      </c>
      <c r="F378" s="42">
        <v>4632</v>
      </c>
      <c r="G378" s="43">
        <v>19055.992399999999</v>
      </c>
      <c r="H378" s="65">
        <v>252358</v>
      </c>
      <c r="I378" s="42">
        <v>302116</v>
      </c>
      <c r="J378" s="42">
        <v>206567</v>
      </c>
      <c r="K378" s="42">
        <v>207480</v>
      </c>
      <c r="L378" s="44">
        <v>300552</v>
      </c>
      <c r="M378" s="65">
        <v>14259</v>
      </c>
      <c r="N378" s="42">
        <v>-9379.4647515635606</v>
      </c>
      <c r="O378" s="42">
        <v>4879.5352484364394</v>
      </c>
      <c r="P378" s="42">
        <v>0</v>
      </c>
      <c r="Q378" s="44">
        <v>4879.5352484364394</v>
      </c>
      <c r="R378" s="45">
        <v>5038</v>
      </c>
      <c r="S378" s="65">
        <v>6149</v>
      </c>
      <c r="T378" s="42">
        <v>14185</v>
      </c>
      <c r="U378" s="42">
        <v>18960</v>
      </c>
      <c r="V378" s="42">
        <v>2358.4935841648849</v>
      </c>
      <c r="W378" s="44">
        <v>41652.493584164884</v>
      </c>
      <c r="X378" s="65">
        <v>20213</v>
      </c>
      <c r="Y378" s="42">
        <v>16742</v>
      </c>
      <c r="Z378" s="42">
        <v>13811</v>
      </c>
      <c r="AA378" s="42">
        <v>13385.17704368239</v>
      </c>
      <c r="AB378" s="43">
        <v>64151.177043682386</v>
      </c>
      <c r="AC378" s="65">
        <v>-12432.070084680507</v>
      </c>
      <c r="AD378" s="42">
        <v>-10483.91549657165</v>
      </c>
      <c r="AE378" s="42">
        <v>-3661.6978782653487</v>
      </c>
      <c r="AF378" s="42">
        <v>4079</v>
      </c>
      <c r="AG378" s="42">
        <v>0</v>
      </c>
      <c r="AH378" s="44">
        <v>0</v>
      </c>
    </row>
    <row r="379" spans="1:34" s="4" customFormat="1">
      <c r="A379" s="46" t="s">
        <v>111</v>
      </c>
      <c r="B379" s="55" t="s">
        <v>448</v>
      </c>
      <c r="C379" s="56">
        <v>6.4060000000000007E-5</v>
      </c>
      <c r="D379" s="56">
        <v>1.3679E-4</v>
      </c>
      <c r="E379" s="64">
        <v>18370.5488</v>
      </c>
      <c r="F379" s="42">
        <v>2601</v>
      </c>
      <c r="G379" s="43">
        <v>20971.5488</v>
      </c>
      <c r="H379" s="65">
        <v>141708</v>
      </c>
      <c r="I379" s="42">
        <v>169649</v>
      </c>
      <c r="J379" s="42">
        <v>115995</v>
      </c>
      <c r="K379" s="42">
        <v>116507</v>
      </c>
      <c r="L379" s="44">
        <v>168771</v>
      </c>
      <c r="M379" s="65">
        <v>8007</v>
      </c>
      <c r="N379" s="42">
        <v>-28011.263295096313</v>
      </c>
      <c r="O379" s="42">
        <v>-20004.263295096313</v>
      </c>
      <c r="P379" s="42">
        <v>0</v>
      </c>
      <c r="Q379" s="44">
        <v>-20004.263295096313</v>
      </c>
      <c r="R379" s="45">
        <v>2829</v>
      </c>
      <c r="S379" s="65">
        <v>3453</v>
      </c>
      <c r="T379" s="42">
        <v>7965</v>
      </c>
      <c r="U379" s="42">
        <v>10646</v>
      </c>
      <c r="V379" s="42">
        <v>86339.344803549349</v>
      </c>
      <c r="W379" s="44">
        <v>108403.34480354935</v>
      </c>
      <c r="X379" s="65">
        <v>11350</v>
      </c>
      <c r="Y379" s="42">
        <v>9401</v>
      </c>
      <c r="Z379" s="42">
        <v>7755</v>
      </c>
      <c r="AA379" s="42">
        <v>131308.68714141715</v>
      </c>
      <c r="AB379" s="43">
        <v>159814.68714141715</v>
      </c>
      <c r="AC379" s="65">
        <v>-8824.1155771932081</v>
      </c>
      <c r="AD379" s="42">
        <v>-21742.312879286681</v>
      </c>
      <c r="AE379" s="42">
        <v>-23135.913881387904</v>
      </c>
      <c r="AF379" s="42">
        <v>2290.9999999999927</v>
      </c>
      <c r="AG379" s="42">
        <v>0</v>
      </c>
      <c r="AH379" s="44">
        <v>0</v>
      </c>
    </row>
    <row r="380" spans="1:34" s="4" customFormat="1">
      <c r="A380" s="46" t="s">
        <v>112</v>
      </c>
      <c r="B380" s="55" t="s">
        <v>449</v>
      </c>
      <c r="C380" s="56">
        <v>5.7049999999999998E-5</v>
      </c>
      <c r="D380" s="56">
        <v>5.4490000000000002E-5</v>
      </c>
      <c r="E380" s="64">
        <v>7286.0671999999995</v>
      </c>
      <c r="F380" s="42">
        <v>2316</v>
      </c>
      <c r="G380" s="43">
        <v>9602.0671999999995</v>
      </c>
      <c r="H380" s="65">
        <v>126201</v>
      </c>
      <c r="I380" s="42">
        <v>151085</v>
      </c>
      <c r="J380" s="42">
        <v>103301</v>
      </c>
      <c r="K380" s="42">
        <v>103758</v>
      </c>
      <c r="L380" s="44">
        <v>150303</v>
      </c>
      <c r="M380" s="65">
        <v>7131</v>
      </c>
      <c r="N380" s="42">
        <v>4751.5561275753134</v>
      </c>
      <c r="O380" s="42">
        <v>11882.556127575313</v>
      </c>
      <c r="P380" s="42">
        <v>0</v>
      </c>
      <c r="Q380" s="44">
        <v>11882.556127575313</v>
      </c>
      <c r="R380" s="45">
        <v>2519</v>
      </c>
      <c r="S380" s="65">
        <v>3075</v>
      </c>
      <c r="T380" s="42">
        <v>7094</v>
      </c>
      <c r="U380" s="42">
        <v>9481</v>
      </c>
      <c r="V380" s="42">
        <v>6874.8737438012276</v>
      </c>
      <c r="W380" s="44">
        <v>26524.873743801229</v>
      </c>
      <c r="X380" s="65">
        <v>10108</v>
      </c>
      <c r="Y380" s="42">
        <v>8373</v>
      </c>
      <c r="Z380" s="42">
        <v>6907</v>
      </c>
      <c r="AA380" s="42">
        <v>0</v>
      </c>
      <c r="AB380" s="43">
        <v>25388</v>
      </c>
      <c r="AC380" s="65">
        <v>2157.1052529038489</v>
      </c>
      <c r="AD380" s="42">
        <v>-1697.1835274720383</v>
      </c>
      <c r="AE380" s="42">
        <v>-1363.0479816305829</v>
      </c>
      <c r="AF380" s="42">
        <v>2040</v>
      </c>
      <c r="AG380" s="42">
        <v>0</v>
      </c>
      <c r="AH380" s="44">
        <v>0</v>
      </c>
    </row>
    <row r="381" spans="1:34" s="4" customFormat="1" ht="13.5" thickBot="1">
      <c r="A381" s="96"/>
      <c r="B381" s="97"/>
      <c r="C381" s="88"/>
      <c r="D381" s="89"/>
      <c r="E381" s="90"/>
      <c r="F381" s="91"/>
      <c r="G381" s="92"/>
      <c r="H381" s="93"/>
      <c r="I381" s="91"/>
      <c r="J381" s="91"/>
      <c r="K381" s="91"/>
      <c r="L381" s="94"/>
      <c r="M381" s="93"/>
      <c r="N381" s="91"/>
      <c r="O381" s="91"/>
      <c r="P381" s="91"/>
      <c r="Q381" s="94"/>
      <c r="R381" s="95"/>
      <c r="S381" s="93"/>
      <c r="T381" s="91"/>
      <c r="U381" s="91"/>
      <c r="V381" s="91"/>
      <c r="W381" s="94"/>
      <c r="X381" s="93"/>
      <c r="Y381" s="91"/>
      <c r="Z381" s="91"/>
      <c r="AA381" s="91"/>
      <c r="AB381" s="92"/>
      <c r="AC381" s="93"/>
      <c r="AD381" s="91"/>
      <c r="AE381" s="91"/>
      <c r="AF381" s="91"/>
      <c r="AG381" s="91"/>
      <c r="AH381" s="94"/>
    </row>
    <row r="382" spans="1:34" s="4" customFormat="1" ht="13.5" thickBot="1">
      <c r="A382" s="78" t="s">
        <v>463</v>
      </c>
      <c r="B382" s="79"/>
      <c r="C382" s="80">
        <f t="shared" ref="C382:AH382" si="1">SUM(C13:C381)</f>
        <v>1.0000000000000002</v>
      </c>
      <c r="D382" s="80">
        <f t="shared" si="1"/>
        <v>0.99999999999999967</v>
      </c>
      <c r="E382" s="82">
        <f t="shared" si="1"/>
        <v>131509400.47580007</v>
      </c>
      <c r="F382" s="81">
        <f t="shared" si="1"/>
        <v>40600669</v>
      </c>
      <c r="G382" s="83">
        <f t="shared" si="1"/>
        <v>172110069.47580004</v>
      </c>
      <c r="H382" s="82">
        <f t="shared" si="1"/>
        <v>2212110331</v>
      </c>
      <c r="I382" s="84">
        <f t="shared" si="1"/>
        <v>2648282465</v>
      </c>
      <c r="J382" s="84">
        <f t="shared" si="1"/>
        <v>1810717227</v>
      </c>
      <c r="K382" s="84">
        <f t="shared" si="1"/>
        <v>1818722734</v>
      </c>
      <c r="L382" s="85">
        <f t="shared" si="1"/>
        <v>2634575663</v>
      </c>
      <c r="M382" s="86">
        <f t="shared" si="1"/>
        <v>124993021</v>
      </c>
      <c r="N382" s="84">
        <f t="shared" si="1"/>
        <v>-20567752.46697472</v>
      </c>
      <c r="O382" s="84">
        <f t="shared" si="1"/>
        <v>104425268.53302531</v>
      </c>
      <c r="P382" s="84">
        <f t="shared" si="1"/>
        <v>0</v>
      </c>
      <c r="Q382" s="85">
        <f t="shared" si="1"/>
        <v>104425268.53302531</v>
      </c>
      <c r="R382" s="87">
        <f t="shared" si="1"/>
        <v>44157681</v>
      </c>
      <c r="S382" s="86">
        <f t="shared" si="1"/>
        <v>53897655</v>
      </c>
      <c r="T382" s="84">
        <f t="shared" si="1"/>
        <v>124342285</v>
      </c>
      <c r="U382" s="84">
        <f t="shared" si="1"/>
        <v>166195354</v>
      </c>
      <c r="V382" s="84">
        <f t="shared" si="1"/>
        <v>190148916.2071341</v>
      </c>
      <c r="W382" s="85">
        <f t="shared" si="1"/>
        <v>534584210.20713425</v>
      </c>
      <c r="X382" s="86">
        <f t="shared" si="1"/>
        <v>177181250</v>
      </c>
      <c r="Y382" s="84">
        <f t="shared" si="1"/>
        <v>146759659</v>
      </c>
      <c r="Z382" s="84">
        <f t="shared" si="1"/>
        <v>121062152</v>
      </c>
      <c r="AA382" s="84">
        <f t="shared" si="1"/>
        <v>217565891.74445462</v>
      </c>
      <c r="AB382" s="85">
        <f t="shared" si="1"/>
        <v>662568952.74445415</v>
      </c>
      <c r="AC382" s="82">
        <f t="shared" si="1"/>
        <v>-51278351.457576185</v>
      </c>
      <c r="AD382" s="84">
        <f t="shared" si="1"/>
        <v>-75458719.373160437</v>
      </c>
      <c r="AE382" s="84">
        <f t="shared" si="1"/>
        <v>-37002926.706583738</v>
      </c>
      <c r="AF382" s="84">
        <f t="shared" si="1"/>
        <v>35755255.000000015</v>
      </c>
      <c r="AG382" s="84">
        <f t="shared" si="1"/>
        <v>0</v>
      </c>
      <c r="AH382" s="85">
        <f t="shared" si="1"/>
        <v>0</v>
      </c>
    </row>
    <row r="383" spans="1:34" s="4" customFormat="1">
      <c r="A383" s="51"/>
      <c r="B383" s="52"/>
      <c r="C383" s="28"/>
      <c r="D383" s="29"/>
      <c r="F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C383" s="3"/>
      <c r="AD383" s="3"/>
      <c r="AE383" s="3"/>
      <c r="AF383" s="3"/>
      <c r="AG383" s="3"/>
      <c r="AH383" s="3"/>
    </row>
    <row r="384" spans="1:34" s="4" customFormat="1">
      <c r="A384" s="51"/>
      <c r="B384" s="52"/>
      <c r="C384" s="28"/>
      <c r="D384" s="29"/>
      <c r="F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C384" s="3"/>
      <c r="AD384" s="3"/>
      <c r="AE384" s="3"/>
      <c r="AF384" s="3"/>
      <c r="AG384" s="3"/>
      <c r="AH384" s="3"/>
    </row>
  </sheetData>
  <sortState xmlns:xlrd2="http://schemas.microsoft.com/office/spreadsheetml/2017/richdata2" ref="A13:AH380">
    <sortCondition ref="A13:A380"/>
  </sortState>
  <mergeCells count="7">
    <mergeCell ref="AC5:AH5"/>
    <mergeCell ref="E4:G4"/>
    <mergeCell ref="H4:L4"/>
    <mergeCell ref="M4:Q4"/>
    <mergeCell ref="S4:W4"/>
    <mergeCell ref="X4:AB4"/>
    <mergeCell ref="AC4:AH4"/>
  </mergeCells>
  <conditionalFormatting sqref="A13:AH380">
    <cfRule type="expression" dxfId="2" priority="1">
      <formula>NOT(INT(ROW(A13)/2)=ROW(A13)/2)</formula>
    </cfRule>
  </conditionalFormatting>
  <pageMargins left="0.4" right="0.4" top="0.75" bottom="0.75" header="0.3" footer="0.3"/>
  <pageSetup scale="55" firstPageNumber="23" fitToHeight="0" orientation="landscape" useFirstPageNumber="1" r:id="rId1"/>
  <headerFooter scaleWithDoc="0">
    <oddHeader>&amp;L&amp;"-,Bold"&amp;13Appendix A: Collective OPEB Amounts - KERS Non-Hazardous Insurance Plan</oddHeader>
    <oddFooter>&amp;L&amp;G&amp;R&amp;7Kentucky Employees Retirement System
Accounting Disclosure Information as of June 30, 2022
Page &amp;P</oddFooter>
  </headerFooter>
  <colBreaks count="3" manualBreakCount="3">
    <brk id="12" max="1048575" man="1"/>
    <brk id="18" max="1048575" man="1"/>
    <brk id="2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62E1-ABCE-4D70-80CB-9AFCA58127CD}">
  <dimension ref="A1:AI35"/>
  <sheetViews>
    <sheetView tabSelected="1" zoomScaleNormal="100" workbookViewId="0"/>
  </sheetViews>
  <sheetFormatPr defaultColWidth="9.140625" defaultRowHeight="12.75"/>
  <cols>
    <col min="1" max="1" width="12.7109375" style="1" customWidth="1"/>
    <col min="2" max="2" width="50.7109375" style="40" customWidth="1"/>
    <col min="3" max="3" width="15.7109375" style="1" customWidth="1"/>
    <col min="4" max="5" width="12.7109375" style="1" customWidth="1"/>
    <col min="6" max="14" width="15.7109375" style="1" customWidth="1"/>
    <col min="15" max="15" width="23.7109375" style="2" customWidth="1"/>
    <col min="16" max="22" width="15.7109375" style="1" customWidth="1"/>
    <col min="23" max="23" width="20.7109375" style="2" customWidth="1"/>
    <col min="24" max="27" width="15.7109375" style="1" customWidth="1"/>
    <col min="28" max="28" width="20.7109375" style="2" customWidth="1"/>
    <col min="29" max="29" width="15.7109375" style="1" customWidth="1"/>
    <col min="30" max="35" width="15.7109375" style="2" customWidth="1"/>
    <col min="36" max="16384" width="9.140625" style="1"/>
  </cols>
  <sheetData>
    <row r="1" spans="1:35" s="48" customFormat="1" ht="23.25">
      <c r="A1" s="47" t="s">
        <v>484</v>
      </c>
    </row>
    <row r="2" spans="1:35" s="48" customFormat="1"/>
    <row r="3" spans="1:35" s="48" customFormat="1"/>
    <row r="4" spans="1:35">
      <c r="A4" s="17"/>
      <c r="B4" s="17"/>
      <c r="C4" s="6"/>
      <c r="F4" s="103" t="s">
        <v>485</v>
      </c>
      <c r="G4" s="104"/>
      <c r="H4" s="105"/>
      <c r="I4" s="103" t="s">
        <v>486</v>
      </c>
      <c r="J4" s="104"/>
      <c r="K4" s="104"/>
      <c r="L4" s="104"/>
      <c r="M4" s="105"/>
      <c r="N4" s="103" t="s">
        <v>0</v>
      </c>
      <c r="O4" s="104"/>
      <c r="P4" s="104"/>
      <c r="Q4" s="104"/>
      <c r="R4" s="105"/>
      <c r="S4" s="6"/>
      <c r="T4" s="103" t="s">
        <v>1</v>
      </c>
      <c r="U4" s="104"/>
      <c r="V4" s="104"/>
      <c r="W4" s="104"/>
      <c r="X4" s="105"/>
      <c r="Y4" s="103" t="s">
        <v>2</v>
      </c>
      <c r="Z4" s="104"/>
      <c r="AA4" s="104"/>
      <c r="AB4" s="104"/>
      <c r="AC4" s="105"/>
      <c r="AD4" s="106" t="s">
        <v>3</v>
      </c>
      <c r="AE4" s="107"/>
      <c r="AF4" s="107"/>
      <c r="AG4" s="107"/>
      <c r="AH4" s="107"/>
      <c r="AI4" s="108"/>
    </row>
    <row r="5" spans="1:35">
      <c r="C5" s="14"/>
      <c r="D5" s="7"/>
      <c r="E5" s="9"/>
      <c r="F5" s="7"/>
      <c r="G5" s="8"/>
      <c r="H5" s="9"/>
      <c r="I5" s="57"/>
      <c r="J5" s="10"/>
      <c r="K5" s="10"/>
      <c r="L5" s="10"/>
      <c r="M5" s="58"/>
      <c r="N5" s="11"/>
      <c r="O5" s="98" t="s">
        <v>4</v>
      </c>
      <c r="P5" s="12"/>
      <c r="Q5" s="12"/>
      <c r="R5" s="13"/>
      <c r="S5" s="14"/>
      <c r="T5" s="11"/>
      <c r="U5" s="12"/>
      <c r="V5" s="12"/>
      <c r="W5" s="98" t="s">
        <v>5</v>
      </c>
      <c r="X5" s="13"/>
      <c r="Y5" s="11"/>
      <c r="Z5" s="12"/>
      <c r="AA5" s="12"/>
      <c r="AB5" s="98" t="s">
        <v>5</v>
      </c>
      <c r="AC5" s="13"/>
      <c r="AD5" s="100" t="s">
        <v>6</v>
      </c>
      <c r="AE5" s="101"/>
      <c r="AF5" s="101"/>
      <c r="AG5" s="101"/>
      <c r="AH5" s="101"/>
      <c r="AI5" s="102"/>
    </row>
    <row r="6" spans="1:35">
      <c r="C6" s="21"/>
      <c r="D6" s="5"/>
      <c r="E6" s="5"/>
      <c r="F6" s="15"/>
      <c r="G6" s="5"/>
      <c r="H6" s="16"/>
      <c r="I6" s="59"/>
      <c r="J6" s="17"/>
      <c r="K6" s="17"/>
      <c r="L6" s="17"/>
      <c r="M6" s="60"/>
      <c r="N6" s="18"/>
      <c r="O6" s="19" t="s">
        <v>7</v>
      </c>
      <c r="P6" s="6"/>
      <c r="Q6" s="6"/>
      <c r="R6" s="20"/>
      <c r="S6" s="21"/>
      <c r="T6" s="18"/>
      <c r="U6" s="6"/>
      <c r="V6" s="6"/>
      <c r="W6" s="19" t="s">
        <v>474</v>
      </c>
      <c r="X6" s="20"/>
      <c r="Y6" s="18"/>
      <c r="Z6" s="6"/>
      <c r="AA6" s="6"/>
      <c r="AB6" s="19" t="s">
        <v>474</v>
      </c>
      <c r="AC6" s="20"/>
      <c r="AD6" s="61"/>
      <c r="AE6" s="62"/>
      <c r="AF6" s="62"/>
      <c r="AG6" s="62"/>
      <c r="AH6" s="62"/>
      <c r="AI6" s="63"/>
    </row>
    <row r="7" spans="1:35">
      <c r="C7" s="21"/>
      <c r="D7" s="5"/>
      <c r="E7" s="5"/>
      <c r="F7" s="15"/>
      <c r="G7" s="5"/>
      <c r="H7" s="16"/>
      <c r="I7" s="59"/>
      <c r="J7" s="17"/>
      <c r="K7" s="17"/>
      <c r="L7" s="17"/>
      <c r="M7" s="60"/>
      <c r="N7" s="24" t="s">
        <v>8</v>
      </c>
      <c r="O7" s="19" t="s">
        <v>9</v>
      </c>
      <c r="P7" s="6"/>
      <c r="Q7" s="6" t="s">
        <v>8</v>
      </c>
      <c r="R7" s="16"/>
      <c r="S7" s="21"/>
      <c r="T7" s="18"/>
      <c r="U7" s="6"/>
      <c r="V7" s="6"/>
      <c r="W7" s="19" t="s">
        <v>10</v>
      </c>
      <c r="X7" s="20" t="s">
        <v>11</v>
      </c>
      <c r="Y7" s="18"/>
      <c r="Z7" s="6"/>
      <c r="AA7" s="6"/>
      <c r="AB7" s="19" t="s">
        <v>10</v>
      </c>
      <c r="AC7" s="20" t="s">
        <v>11</v>
      </c>
      <c r="AD7" s="22"/>
      <c r="AI7" s="23"/>
    </row>
    <row r="8" spans="1:35">
      <c r="C8" s="25" t="s">
        <v>482</v>
      </c>
      <c r="D8" s="54">
        <v>2022</v>
      </c>
      <c r="E8" s="54">
        <v>2021</v>
      </c>
      <c r="F8" s="53"/>
      <c r="G8" s="49"/>
      <c r="H8" s="50"/>
      <c r="I8" s="59"/>
      <c r="J8" s="6" t="s">
        <v>12</v>
      </c>
      <c r="K8" s="6" t="s">
        <v>12</v>
      </c>
      <c r="L8" s="6" t="s">
        <v>13</v>
      </c>
      <c r="M8" s="20" t="s">
        <v>13</v>
      </c>
      <c r="N8" s="18" t="s">
        <v>14</v>
      </c>
      <c r="O8" s="19" t="s">
        <v>15</v>
      </c>
      <c r="P8" s="6" t="s">
        <v>16</v>
      </c>
      <c r="Q8" s="6" t="s">
        <v>14</v>
      </c>
      <c r="R8" s="20" t="s">
        <v>17</v>
      </c>
      <c r="S8" s="25" t="s">
        <v>18</v>
      </c>
      <c r="T8" s="18"/>
      <c r="U8" s="6"/>
      <c r="V8" s="6"/>
      <c r="W8" s="19" t="s">
        <v>19</v>
      </c>
      <c r="X8" s="20" t="s">
        <v>20</v>
      </c>
      <c r="Y8" s="18"/>
      <c r="Z8" s="6"/>
      <c r="AA8" s="6"/>
      <c r="AB8" s="19" t="s">
        <v>19</v>
      </c>
      <c r="AC8" s="20" t="s">
        <v>20</v>
      </c>
      <c r="AD8" s="22"/>
      <c r="AI8" s="23"/>
    </row>
    <row r="9" spans="1:35">
      <c r="A9" s="6" t="s">
        <v>21</v>
      </c>
      <c r="B9" s="6"/>
      <c r="C9" s="21" t="s">
        <v>30</v>
      </c>
      <c r="D9" s="6" t="s">
        <v>8</v>
      </c>
      <c r="E9" s="6" t="s">
        <v>8</v>
      </c>
      <c r="F9" s="18" t="s">
        <v>22</v>
      </c>
      <c r="G9" s="6" t="s">
        <v>23</v>
      </c>
      <c r="H9" s="20" t="s">
        <v>11</v>
      </c>
      <c r="I9" s="18" t="s">
        <v>12</v>
      </c>
      <c r="J9" s="6" t="s">
        <v>24</v>
      </c>
      <c r="K9" s="6" t="s">
        <v>25</v>
      </c>
      <c r="L9" s="6" t="s">
        <v>26</v>
      </c>
      <c r="M9" s="20" t="s">
        <v>26</v>
      </c>
      <c r="N9" s="18" t="s">
        <v>27</v>
      </c>
      <c r="O9" s="19" t="s">
        <v>28</v>
      </c>
      <c r="P9" s="6" t="s">
        <v>22</v>
      </c>
      <c r="Q9" s="6" t="s">
        <v>29</v>
      </c>
      <c r="R9" s="20" t="s">
        <v>22</v>
      </c>
      <c r="S9" s="21" t="s">
        <v>30</v>
      </c>
      <c r="T9" s="18" t="s">
        <v>31</v>
      </c>
      <c r="U9" s="6" t="s">
        <v>32</v>
      </c>
      <c r="V9" s="6" t="s">
        <v>33</v>
      </c>
      <c r="W9" s="19" t="s">
        <v>28</v>
      </c>
      <c r="X9" s="20" t="s">
        <v>34</v>
      </c>
      <c r="Y9" s="18" t="s">
        <v>31</v>
      </c>
      <c r="Z9" s="6" t="s">
        <v>32</v>
      </c>
      <c r="AA9" s="6" t="s">
        <v>33</v>
      </c>
      <c r="AB9" s="19" t="s">
        <v>28</v>
      </c>
      <c r="AC9" s="20" t="s">
        <v>35</v>
      </c>
      <c r="AD9" s="22"/>
      <c r="AI9" s="23"/>
    </row>
    <row r="10" spans="1:35" ht="13.5" thickBot="1">
      <c r="A10" s="66" t="s">
        <v>36</v>
      </c>
      <c r="B10" s="66" t="s">
        <v>113</v>
      </c>
      <c r="C10" s="74">
        <v>44742</v>
      </c>
      <c r="D10" s="67" t="s">
        <v>37</v>
      </c>
      <c r="E10" s="67" t="s">
        <v>37</v>
      </c>
      <c r="F10" s="68" t="s">
        <v>38</v>
      </c>
      <c r="G10" s="67" t="s">
        <v>39</v>
      </c>
      <c r="H10" s="69" t="s">
        <v>38</v>
      </c>
      <c r="I10" s="70">
        <v>5.5899999999999998E-2</v>
      </c>
      <c r="J10" s="71">
        <f>I10-1%</f>
        <v>4.5899999999999996E-2</v>
      </c>
      <c r="K10" s="71">
        <f>I10+1%</f>
        <v>6.59E-2</v>
      </c>
      <c r="L10" s="71" t="s">
        <v>40</v>
      </c>
      <c r="M10" s="72" t="s">
        <v>41</v>
      </c>
      <c r="N10" s="68" t="s">
        <v>0</v>
      </c>
      <c r="O10" s="73" t="s">
        <v>42</v>
      </c>
      <c r="P10" s="67" t="s">
        <v>0</v>
      </c>
      <c r="Q10" s="67" t="s">
        <v>38</v>
      </c>
      <c r="R10" s="69" t="s">
        <v>0</v>
      </c>
      <c r="S10" s="74">
        <v>45107</v>
      </c>
      <c r="T10" s="68" t="s">
        <v>43</v>
      </c>
      <c r="U10" s="67" t="s">
        <v>44</v>
      </c>
      <c r="V10" s="67" t="s">
        <v>43</v>
      </c>
      <c r="W10" s="73" t="s">
        <v>42</v>
      </c>
      <c r="X10" s="69" t="s">
        <v>45</v>
      </c>
      <c r="Y10" s="68" t="s">
        <v>43</v>
      </c>
      <c r="Z10" s="67" t="s">
        <v>44</v>
      </c>
      <c r="AA10" s="67" t="s">
        <v>43</v>
      </c>
      <c r="AB10" s="73" t="s">
        <v>42</v>
      </c>
      <c r="AC10" s="69" t="s">
        <v>45</v>
      </c>
      <c r="AD10" s="75">
        <v>2023</v>
      </c>
      <c r="AE10" s="76">
        <f>AD10+1</f>
        <v>2024</v>
      </c>
      <c r="AF10" s="76">
        <f>AE10+1</f>
        <v>2025</v>
      </c>
      <c r="AG10" s="76">
        <f>AF10+1</f>
        <v>2026</v>
      </c>
      <c r="AH10" s="76">
        <f>AG10+1</f>
        <v>2027</v>
      </c>
      <c r="AI10" s="77" t="s">
        <v>46</v>
      </c>
    </row>
    <row r="11" spans="1:35">
      <c r="A11" s="26">
        <v>-1</v>
      </c>
      <c r="B11" s="26">
        <f>A11-1</f>
        <v>-2</v>
      </c>
      <c r="C11" s="35">
        <f t="shared" ref="C11:AI11" si="0">B11-1</f>
        <v>-3</v>
      </c>
      <c r="D11" s="26">
        <f t="shared" si="0"/>
        <v>-4</v>
      </c>
      <c r="E11" s="26">
        <f t="shared" si="0"/>
        <v>-5</v>
      </c>
      <c r="F11" s="30">
        <f t="shared" si="0"/>
        <v>-6</v>
      </c>
      <c r="G11" s="26">
        <f t="shared" si="0"/>
        <v>-7</v>
      </c>
      <c r="H11" s="31">
        <f t="shared" si="0"/>
        <v>-8</v>
      </c>
      <c r="I11" s="30">
        <f t="shared" si="0"/>
        <v>-9</v>
      </c>
      <c r="J11" s="26">
        <f t="shared" si="0"/>
        <v>-10</v>
      </c>
      <c r="K11" s="26">
        <f t="shared" si="0"/>
        <v>-11</v>
      </c>
      <c r="L11" s="26">
        <f t="shared" si="0"/>
        <v>-12</v>
      </c>
      <c r="M11" s="31">
        <f t="shared" si="0"/>
        <v>-13</v>
      </c>
      <c r="N11" s="30">
        <f t="shared" si="0"/>
        <v>-14</v>
      </c>
      <c r="O11" s="26">
        <f t="shared" si="0"/>
        <v>-15</v>
      </c>
      <c r="P11" s="26">
        <f t="shared" si="0"/>
        <v>-16</v>
      </c>
      <c r="Q11" s="26">
        <f t="shared" si="0"/>
        <v>-17</v>
      </c>
      <c r="R11" s="31">
        <f t="shared" si="0"/>
        <v>-18</v>
      </c>
      <c r="S11" s="35">
        <f t="shared" si="0"/>
        <v>-19</v>
      </c>
      <c r="T11" s="30">
        <f t="shared" si="0"/>
        <v>-20</v>
      </c>
      <c r="U11" s="26">
        <f t="shared" si="0"/>
        <v>-21</v>
      </c>
      <c r="V11" s="26">
        <f t="shared" si="0"/>
        <v>-22</v>
      </c>
      <c r="W11" s="26">
        <f t="shared" si="0"/>
        <v>-23</v>
      </c>
      <c r="X11" s="31">
        <f t="shared" si="0"/>
        <v>-24</v>
      </c>
      <c r="Y11" s="30">
        <f t="shared" si="0"/>
        <v>-25</v>
      </c>
      <c r="Z11" s="26">
        <f t="shared" si="0"/>
        <v>-26</v>
      </c>
      <c r="AA11" s="26">
        <f t="shared" si="0"/>
        <v>-27</v>
      </c>
      <c r="AB11" s="26">
        <f t="shared" si="0"/>
        <v>-28</v>
      </c>
      <c r="AC11" s="31">
        <f t="shared" si="0"/>
        <v>-29</v>
      </c>
      <c r="AD11" s="30">
        <f t="shared" si="0"/>
        <v>-30</v>
      </c>
      <c r="AE11" s="26">
        <f t="shared" si="0"/>
        <v>-31</v>
      </c>
      <c r="AF11" s="26">
        <f t="shared" si="0"/>
        <v>-32</v>
      </c>
      <c r="AG11" s="26">
        <f t="shared" si="0"/>
        <v>-33</v>
      </c>
      <c r="AH11" s="26">
        <f t="shared" si="0"/>
        <v>-34</v>
      </c>
      <c r="AI11" s="31">
        <f t="shared" si="0"/>
        <v>-35</v>
      </c>
    </row>
    <row r="12" spans="1:35">
      <c r="A12" s="6"/>
      <c r="B12" s="6"/>
      <c r="C12" s="36"/>
      <c r="D12" s="41"/>
      <c r="E12" s="41"/>
      <c r="F12" s="32"/>
      <c r="G12" s="27"/>
      <c r="H12" s="33"/>
      <c r="I12" s="32"/>
      <c r="J12" s="27"/>
      <c r="K12" s="27"/>
      <c r="L12" s="27"/>
      <c r="M12" s="33"/>
      <c r="N12" s="32"/>
      <c r="O12" s="3"/>
      <c r="P12" s="27"/>
      <c r="Q12" s="27"/>
      <c r="R12" s="33"/>
      <c r="S12" s="36"/>
      <c r="T12" s="32"/>
      <c r="X12" s="37"/>
      <c r="Y12" s="38"/>
      <c r="AC12" s="37"/>
      <c r="AD12" s="39"/>
      <c r="AE12" s="3"/>
      <c r="AF12" s="3"/>
      <c r="AG12" s="3"/>
      <c r="AH12" s="3"/>
      <c r="AI12" s="34"/>
    </row>
    <row r="13" spans="1:35" s="4" customFormat="1">
      <c r="A13" s="46">
        <v>1430</v>
      </c>
      <c r="B13" s="55" t="s">
        <v>123</v>
      </c>
      <c r="C13" s="45">
        <v>1295116.3</v>
      </c>
      <c r="D13" s="56">
        <v>7.1618100000000002E-3</v>
      </c>
      <c r="E13" s="56">
        <v>7.0888100000000001E-3</v>
      </c>
      <c r="F13" s="64">
        <v>0</v>
      </c>
      <c r="G13" s="42">
        <v>20310</v>
      </c>
      <c r="H13" s="43">
        <v>20310</v>
      </c>
      <c r="I13" s="65">
        <v>54626</v>
      </c>
      <c r="J13" s="42">
        <v>654980</v>
      </c>
      <c r="K13" s="42">
        <v>-432727</v>
      </c>
      <c r="L13" s="42">
        <v>-386299</v>
      </c>
      <c r="M13" s="44">
        <v>590096</v>
      </c>
      <c r="N13" s="65">
        <v>189854</v>
      </c>
      <c r="O13" s="42">
        <v>-13809.273272078672</v>
      </c>
      <c r="P13" s="42">
        <v>176044.72672792134</v>
      </c>
      <c r="Q13" s="42">
        <v>0</v>
      </c>
      <c r="R13" s="44">
        <v>176044.72672792134</v>
      </c>
      <c r="S13" s="45">
        <v>25132</v>
      </c>
      <c r="T13" s="65">
        <v>68070</v>
      </c>
      <c r="U13" s="42">
        <v>314829</v>
      </c>
      <c r="V13" s="42">
        <v>481454</v>
      </c>
      <c r="W13" s="42">
        <v>0</v>
      </c>
      <c r="X13" s="44">
        <v>864353</v>
      </c>
      <c r="Y13" s="65">
        <v>224929</v>
      </c>
      <c r="Z13" s="42">
        <v>261910</v>
      </c>
      <c r="AA13" s="42">
        <v>413137</v>
      </c>
      <c r="AB13" s="42">
        <v>32583.17159650135</v>
      </c>
      <c r="AC13" s="43">
        <v>932559.17159650137</v>
      </c>
      <c r="AD13" s="65">
        <v>14807.103129064997</v>
      </c>
      <c r="AE13" s="42">
        <v>-21382.866619349781</v>
      </c>
      <c r="AF13" s="42">
        <v>-96410.281967063085</v>
      </c>
      <c r="AG13" s="42">
        <v>34779.873860846492</v>
      </c>
      <c r="AH13" s="42">
        <v>0</v>
      </c>
      <c r="AI13" s="44">
        <v>0</v>
      </c>
    </row>
    <row r="14" spans="1:35" s="4" customFormat="1">
      <c r="A14" s="46">
        <v>1440</v>
      </c>
      <c r="B14" s="55" t="s">
        <v>130</v>
      </c>
      <c r="C14" s="45">
        <v>298978.86</v>
      </c>
      <c r="D14" s="56">
        <v>1.6533100000000001E-3</v>
      </c>
      <c r="E14" s="56">
        <v>2.07091E-3</v>
      </c>
      <c r="F14" s="64">
        <v>0</v>
      </c>
      <c r="G14" s="42">
        <v>4688</v>
      </c>
      <c r="H14" s="43">
        <v>4688</v>
      </c>
      <c r="I14" s="65">
        <v>12610</v>
      </c>
      <c r="J14" s="42">
        <v>151203</v>
      </c>
      <c r="K14" s="42">
        <v>-99895</v>
      </c>
      <c r="L14" s="42">
        <v>-89177</v>
      </c>
      <c r="M14" s="44">
        <v>136224</v>
      </c>
      <c r="N14" s="65">
        <v>43828</v>
      </c>
      <c r="O14" s="42">
        <v>5240.8367761669706</v>
      </c>
      <c r="P14" s="42">
        <v>49068.836776166972</v>
      </c>
      <c r="Q14" s="42">
        <v>0</v>
      </c>
      <c r="R14" s="44">
        <v>49068.836776166972</v>
      </c>
      <c r="S14" s="45">
        <v>5802</v>
      </c>
      <c r="T14" s="65">
        <v>15714</v>
      </c>
      <c r="U14" s="42">
        <v>72679</v>
      </c>
      <c r="V14" s="42">
        <v>111144</v>
      </c>
      <c r="W14" s="42">
        <v>11692.048441627416</v>
      </c>
      <c r="X14" s="44">
        <v>211229.04844162741</v>
      </c>
      <c r="Y14" s="65">
        <v>51925</v>
      </c>
      <c r="Z14" s="42">
        <v>60462</v>
      </c>
      <c r="AA14" s="42">
        <v>95373</v>
      </c>
      <c r="AB14" s="42">
        <v>1622.5561994373509</v>
      </c>
      <c r="AC14" s="43">
        <v>209382.55619943736</v>
      </c>
      <c r="AD14" s="65">
        <v>12043.88435707321</v>
      </c>
      <c r="AE14" s="42">
        <v>1680.5226070277326</v>
      </c>
      <c r="AF14" s="42">
        <v>-20510.10030640032</v>
      </c>
      <c r="AG14" s="42">
        <v>8632.1855844894326</v>
      </c>
      <c r="AH14" s="42">
        <v>0</v>
      </c>
      <c r="AI14" s="44">
        <v>0</v>
      </c>
    </row>
    <row r="15" spans="1:35">
      <c r="A15" s="46">
        <v>1445</v>
      </c>
      <c r="B15" s="55" t="s">
        <v>131</v>
      </c>
      <c r="C15" s="45">
        <v>597660.01</v>
      </c>
      <c r="D15" s="56">
        <v>3.30497E-3</v>
      </c>
      <c r="E15" s="56">
        <v>3.66672E-3</v>
      </c>
      <c r="F15" s="64">
        <v>0</v>
      </c>
      <c r="G15" s="42">
        <v>9372</v>
      </c>
      <c r="H15" s="43">
        <v>9372</v>
      </c>
      <c r="I15" s="65">
        <v>25208</v>
      </c>
      <c r="J15" s="42">
        <v>302254</v>
      </c>
      <c r="K15" s="42">
        <v>-199691</v>
      </c>
      <c r="L15" s="42">
        <v>-178266</v>
      </c>
      <c r="M15" s="44">
        <v>272312</v>
      </c>
      <c r="N15" s="65">
        <v>87612</v>
      </c>
      <c r="O15" s="42">
        <v>-2606.4529836191482</v>
      </c>
      <c r="P15" s="42">
        <v>85005.54701638085</v>
      </c>
      <c r="Q15" s="42">
        <v>0</v>
      </c>
      <c r="R15" s="44">
        <v>85005.54701638085</v>
      </c>
      <c r="S15" s="45">
        <v>11598</v>
      </c>
      <c r="T15" s="65">
        <v>31412</v>
      </c>
      <c r="U15" s="42">
        <v>145285</v>
      </c>
      <c r="V15" s="42">
        <v>222177</v>
      </c>
      <c r="W15" s="42">
        <v>3485.2029395561744</v>
      </c>
      <c r="X15" s="44">
        <v>402359.20293955615</v>
      </c>
      <c r="Y15" s="65">
        <v>103798</v>
      </c>
      <c r="Z15" s="42">
        <v>120864</v>
      </c>
      <c r="AA15" s="42">
        <v>190651</v>
      </c>
      <c r="AB15" s="42">
        <v>7984.0405609422196</v>
      </c>
      <c r="AC15" s="43">
        <v>423297.0405609422</v>
      </c>
      <c r="AD15" s="65">
        <v>10712.388708886087</v>
      </c>
      <c r="AE15" s="42">
        <v>-5337.2729998908708</v>
      </c>
      <c r="AF15" s="42">
        <v>-42911.150379584607</v>
      </c>
      <c r="AG15" s="42">
        <v>16598.197049203343</v>
      </c>
      <c r="AH15" s="42">
        <v>0</v>
      </c>
      <c r="AI15" s="44">
        <v>0</v>
      </c>
    </row>
    <row r="16" spans="1:35">
      <c r="A16" s="46">
        <v>1450</v>
      </c>
      <c r="B16" s="55" t="s">
        <v>132</v>
      </c>
      <c r="C16" s="45">
        <v>717169.12</v>
      </c>
      <c r="D16" s="56">
        <v>3.96584E-3</v>
      </c>
      <c r="E16" s="56">
        <v>3.5921600000000001E-3</v>
      </c>
      <c r="F16" s="64">
        <v>0</v>
      </c>
      <c r="G16" s="42">
        <v>11246</v>
      </c>
      <c r="H16" s="43">
        <v>11246</v>
      </c>
      <c r="I16" s="65">
        <v>30249</v>
      </c>
      <c r="J16" s="42">
        <v>362694</v>
      </c>
      <c r="K16" s="42">
        <v>-239622</v>
      </c>
      <c r="L16" s="42">
        <v>-213912</v>
      </c>
      <c r="M16" s="44">
        <v>326765</v>
      </c>
      <c r="N16" s="65">
        <v>105131</v>
      </c>
      <c r="O16" s="42">
        <v>-6373.7799447585921</v>
      </c>
      <c r="P16" s="42">
        <v>98757.220055241414</v>
      </c>
      <c r="Q16" s="42">
        <v>0</v>
      </c>
      <c r="R16" s="44">
        <v>98757.220055241414</v>
      </c>
      <c r="S16" s="45">
        <v>13917</v>
      </c>
      <c r="T16" s="65">
        <v>37694</v>
      </c>
      <c r="U16" s="42">
        <v>174336</v>
      </c>
      <c r="V16" s="42">
        <v>266604</v>
      </c>
      <c r="W16" s="42">
        <v>968.04474317351446</v>
      </c>
      <c r="X16" s="44">
        <v>479602.04474317352</v>
      </c>
      <c r="Y16" s="65">
        <v>124554</v>
      </c>
      <c r="Z16" s="42">
        <v>145032</v>
      </c>
      <c r="AA16" s="42">
        <v>228774</v>
      </c>
      <c r="AB16" s="42">
        <v>13259.129243454114</v>
      </c>
      <c r="AC16" s="43">
        <v>511619.12924345414</v>
      </c>
      <c r="AD16" s="65">
        <v>9491.7386225433947</v>
      </c>
      <c r="AE16" s="42">
        <v>-8517.0088012746037</v>
      </c>
      <c r="AF16" s="42">
        <v>-51789.255706955053</v>
      </c>
      <c r="AG16" s="42">
        <v>18797.441385405666</v>
      </c>
      <c r="AH16" s="42">
        <v>0</v>
      </c>
      <c r="AI16" s="44">
        <v>0</v>
      </c>
    </row>
    <row r="17" spans="1:35">
      <c r="A17" s="46">
        <v>1465</v>
      </c>
      <c r="B17" s="55" t="s">
        <v>142</v>
      </c>
      <c r="C17" s="45">
        <v>1031211.39</v>
      </c>
      <c r="D17" s="56">
        <v>5.7024500000000004E-3</v>
      </c>
      <c r="E17" s="56">
        <v>5.9196500000000003E-3</v>
      </c>
      <c r="F17" s="64">
        <v>0</v>
      </c>
      <c r="G17" s="42">
        <v>16171</v>
      </c>
      <c r="H17" s="43">
        <v>16171</v>
      </c>
      <c r="I17" s="65">
        <v>43495</v>
      </c>
      <c r="J17" s="42">
        <v>521515</v>
      </c>
      <c r="K17" s="42">
        <v>-344550</v>
      </c>
      <c r="L17" s="42">
        <v>-307583</v>
      </c>
      <c r="M17" s="44">
        <v>469852</v>
      </c>
      <c r="N17" s="65">
        <v>151167</v>
      </c>
      <c r="O17" s="42">
        <v>-6968.8816270474854</v>
      </c>
      <c r="P17" s="42">
        <v>144198.11837295251</v>
      </c>
      <c r="Q17" s="42">
        <v>0</v>
      </c>
      <c r="R17" s="44">
        <v>144198.11837295251</v>
      </c>
      <c r="S17" s="45">
        <v>20011</v>
      </c>
      <c r="T17" s="65">
        <v>54200</v>
      </c>
      <c r="U17" s="42">
        <v>250677</v>
      </c>
      <c r="V17" s="42">
        <v>383348</v>
      </c>
      <c r="W17" s="42">
        <v>7749.1828143499279</v>
      </c>
      <c r="X17" s="44">
        <v>695974.18281434989</v>
      </c>
      <c r="Y17" s="65">
        <v>179095</v>
      </c>
      <c r="Z17" s="42">
        <v>208541</v>
      </c>
      <c r="AA17" s="42">
        <v>328952</v>
      </c>
      <c r="AB17" s="42">
        <v>23815.907677912004</v>
      </c>
      <c r="AC17" s="43">
        <v>740403.90767791204</v>
      </c>
      <c r="AD17" s="65">
        <v>15926.543142172952</v>
      </c>
      <c r="AE17" s="42">
        <v>-13098.465311950402</v>
      </c>
      <c r="AF17" s="42">
        <v>-75334.73207551596</v>
      </c>
      <c r="AG17" s="42">
        <v>28076.929381731257</v>
      </c>
      <c r="AH17" s="42">
        <v>0</v>
      </c>
      <c r="AI17" s="44">
        <v>0</v>
      </c>
    </row>
    <row r="18" spans="1:35">
      <c r="A18" s="46">
        <v>3801</v>
      </c>
      <c r="B18" s="55" t="s">
        <v>274</v>
      </c>
      <c r="C18" s="45">
        <v>204670.66</v>
      </c>
      <c r="D18" s="56">
        <v>1.1318000000000001E-3</v>
      </c>
      <c r="E18" s="56">
        <v>1.0194799999999999E-3</v>
      </c>
      <c r="F18" s="64">
        <v>0</v>
      </c>
      <c r="G18" s="42">
        <v>3210</v>
      </c>
      <c r="H18" s="43">
        <v>3210</v>
      </c>
      <c r="I18" s="65">
        <v>8633</v>
      </c>
      <c r="J18" s="42">
        <v>103508</v>
      </c>
      <c r="K18" s="42">
        <v>-68385</v>
      </c>
      <c r="L18" s="42">
        <v>-61048</v>
      </c>
      <c r="M18" s="44">
        <v>93254</v>
      </c>
      <c r="N18" s="65">
        <v>30003</v>
      </c>
      <c r="O18" s="42">
        <v>-5473.4193271825934</v>
      </c>
      <c r="P18" s="42">
        <v>24529.580672817407</v>
      </c>
      <c r="Q18" s="42">
        <v>0</v>
      </c>
      <c r="R18" s="44">
        <v>24529.580672817407</v>
      </c>
      <c r="S18" s="45">
        <v>3972</v>
      </c>
      <c r="T18" s="65">
        <v>10757</v>
      </c>
      <c r="U18" s="42">
        <v>49753</v>
      </c>
      <c r="V18" s="42">
        <v>76085</v>
      </c>
      <c r="W18" s="42">
        <v>17427.352341008456</v>
      </c>
      <c r="X18" s="44">
        <v>154022.35234100846</v>
      </c>
      <c r="Y18" s="65">
        <v>35546</v>
      </c>
      <c r="Z18" s="42">
        <v>41390</v>
      </c>
      <c r="AA18" s="42">
        <v>65289</v>
      </c>
      <c r="AB18" s="42">
        <v>22131.266980410666</v>
      </c>
      <c r="AC18" s="43">
        <v>164356.26698041067</v>
      </c>
      <c r="AD18" s="65">
        <v>-1015.9421877192581</v>
      </c>
      <c r="AE18" s="42">
        <v>-129.47551322752861</v>
      </c>
      <c r="AF18" s="42">
        <v>-14545.517330296796</v>
      </c>
      <c r="AG18" s="42">
        <v>5357.0203918413727</v>
      </c>
      <c r="AH18" s="42">
        <v>0</v>
      </c>
      <c r="AI18" s="44">
        <v>0</v>
      </c>
    </row>
    <row r="19" spans="1:35">
      <c r="A19" s="46">
        <v>31040</v>
      </c>
      <c r="B19" s="55" t="s">
        <v>220</v>
      </c>
      <c r="C19" s="45">
        <v>1046439.31</v>
      </c>
      <c r="D19" s="56">
        <v>5.7866599999999999E-3</v>
      </c>
      <c r="E19" s="56">
        <v>4.9907500000000004E-3</v>
      </c>
      <c r="F19" s="64">
        <v>0</v>
      </c>
      <c r="G19" s="42">
        <v>16410</v>
      </c>
      <c r="H19" s="43">
        <v>16410</v>
      </c>
      <c r="I19" s="65">
        <v>44137</v>
      </c>
      <c r="J19" s="42">
        <v>529216</v>
      </c>
      <c r="K19" s="42">
        <v>-349638</v>
      </c>
      <c r="L19" s="42">
        <v>-312125</v>
      </c>
      <c r="M19" s="44">
        <v>476791</v>
      </c>
      <c r="N19" s="65">
        <v>153400</v>
      </c>
      <c r="O19" s="42">
        <v>-5331.1722579195994</v>
      </c>
      <c r="P19" s="42">
        <v>148068.82774208041</v>
      </c>
      <c r="Q19" s="42">
        <v>0</v>
      </c>
      <c r="R19" s="44">
        <v>148068.82774208041</v>
      </c>
      <c r="S19" s="45">
        <v>20306</v>
      </c>
      <c r="T19" s="65">
        <v>55000</v>
      </c>
      <c r="U19" s="42">
        <v>254378</v>
      </c>
      <c r="V19" s="42">
        <v>389009</v>
      </c>
      <c r="W19" s="42">
        <v>3285.9646666241006</v>
      </c>
      <c r="X19" s="44">
        <v>701672.96466662409</v>
      </c>
      <c r="Y19" s="65">
        <v>181740</v>
      </c>
      <c r="Z19" s="42">
        <v>211620</v>
      </c>
      <c r="AA19" s="42">
        <v>333810</v>
      </c>
      <c r="AB19" s="42">
        <v>20080.663514285541</v>
      </c>
      <c r="AC19" s="43">
        <v>747250.66351428558</v>
      </c>
      <c r="AD19" s="65">
        <v>17831.113632051391</v>
      </c>
      <c r="AE19" s="42">
        <v>-12844.241857521101</v>
      </c>
      <c r="AF19" s="42">
        <v>-77645.296787668383</v>
      </c>
      <c r="AG19" s="42">
        <v>27080.726165476652</v>
      </c>
      <c r="AH19" s="42">
        <v>0</v>
      </c>
      <c r="AI19" s="44">
        <v>0</v>
      </c>
    </row>
    <row r="20" spans="1:35">
      <c r="A20" s="46">
        <v>31095</v>
      </c>
      <c r="B20" s="55" t="s">
        <v>230</v>
      </c>
      <c r="C20" s="45">
        <v>1905090.04</v>
      </c>
      <c r="D20" s="56">
        <v>1.053487E-2</v>
      </c>
      <c r="E20" s="56">
        <v>1.103203E-2</v>
      </c>
      <c r="F20" s="64">
        <v>0</v>
      </c>
      <c r="G20" s="42">
        <v>29875</v>
      </c>
      <c r="H20" s="43">
        <v>29875</v>
      </c>
      <c r="I20" s="65">
        <v>80353</v>
      </c>
      <c r="J20" s="42">
        <v>963462</v>
      </c>
      <c r="K20" s="42">
        <v>-636532</v>
      </c>
      <c r="L20" s="42">
        <v>-568238</v>
      </c>
      <c r="M20" s="44">
        <v>868019</v>
      </c>
      <c r="N20" s="65">
        <v>279271</v>
      </c>
      <c r="O20" s="42">
        <v>-19753.797171912163</v>
      </c>
      <c r="P20" s="42">
        <v>259517.20282808784</v>
      </c>
      <c r="Q20" s="42">
        <v>0</v>
      </c>
      <c r="R20" s="44">
        <v>259517.20282808784</v>
      </c>
      <c r="S20" s="45">
        <v>36969</v>
      </c>
      <c r="T20" s="65">
        <v>100130</v>
      </c>
      <c r="U20" s="42">
        <v>463107</v>
      </c>
      <c r="V20" s="42">
        <v>708209</v>
      </c>
      <c r="W20" s="42">
        <v>0</v>
      </c>
      <c r="X20" s="44">
        <v>1271446</v>
      </c>
      <c r="Y20" s="65">
        <v>330866</v>
      </c>
      <c r="Z20" s="42">
        <v>385264</v>
      </c>
      <c r="AA20" s="42">
        <v>607716</v>
      </c>
      <c r="AB20" s="42">
        <v>42804.159087492844</v>
      </c>
      <c r="AC20" s="43">
        <v>1366650.1590874929</v>
      </c>
      <c r="AD20" s="65">
        <v>22397.306975634587</v>
      </c>
      <c r="AE20" s="42">
        <v>-28590.291766577695</v>
      </c>
      <c r="AF20" s="42">
        <v>-141010.90093380108</v>
      </c>
      <c r="AG20" s="42">
        <v>51999.726637251333</v>
      </c>
      <c r="AH20" s="42">
        <v>0</v>
      </c>
      <c r="AI20" s="44">
        <v>0</v>
      </c>
    </row>
    <row r="21" spans="1:35">
      <c r="A21" s="46">
        <v>35615</v>
      </c>
      <c r="B21" s="55" t="s">
        <v>265</v>
      </c>
      <c r="C21" s="45">
        <v>131338.32</v>
      </c>
      <c r="D21" s="56">
        <v>7.2628000000000005E-4</v>
      </c>
      <c r="E21" s="56">
        <v>7.4660000000000004E-4</v>
      </c>
      <c r="F21" s="64">
        <v>0</v>
      </c>
      <c r="G21" s="42">
        <v>2060</v>
      </c>
      <c r="H21" s="43">
        <v>2060</v>
      </c>
      <c r="I21" s="65">
        <v>5540</v>
      </c>
      <c r="J21" s="42">
        <v>66422</v>
      </c>
      <c r="K21" s="42">
        <v>-43883</v>
      </c>
      <c r="L21" s="42">
        <v>-39175</v>
      </c>
      <c r="M21" s="44">
        <v>59842</v>
      </c>
      <c r="N21" s="65">
        <v>19253</v>
      </c>
      <c r="O21" s="42">
        <v>2474.30234828111</v>
      </c>
      <c r="P21" s="42">
        <v>21727.302348281111</v>
      </c>
      <c r="Q21" s="42">
        <v>0</v>
      </c>
      <c r="R21" s="44">
        <v>21727.302348281111</v>
      </c>
      <c r="S21" s="45">
        <v>2549</v>
      </c>
      <c r="T21" s="65">
        <v>6903</v>
      </c>
      <c r="U21" s="42">
        <v>31927</v>
      </c>
      <c r="V21" s="42">
        <v>48824</v>
      </c>
      <c r="W21" s="42">
        <v>6421.8007975819464</v>
      </c>
      <c r="X21" s="44">
        <v>94075.800797581949</v>
      </c>
      <c r="Y21" s="65">
        <v>22810</v>
      </c>
      <c r="Z21" s="42">
        <v>26560</v>
      </c>
      <c r="AA21" s="42">
        <v>41896</v>
      </c>
      <c r="AB21" s="42">
        <v>2026.0896442025501</v>
      </c>
      <c r="AC21" s="43">
        <v>93292.089644202555</v>
      </c>
      <c r="AD21" s="65">
        <v>5447.8363446951871</v>
      </c>
      <c r="AE21" s="42">
        <v>1035.5121596977792</v>
      </c>
      <c r="AF21" s="42">
        <v>-9265.1469841006092</v>
      </c>
      <c r="AG21" s="42">
        <v>3565.5096330870365</v>
      </c>
      <c r="AH21" s="42">
        <v>0</v>
      </c>
      <c r="AI21" s="44">
        <v>0</v>
      </c>
    </row>
    <row r="22" spans="1:35">
      <c r="A22" s="46">
        <v>39079</v>
      </c>
      <c r="B22" s="55" t="s">
        <v>276</v>
      </c>
      <c r="C22" s="45">
        <v>249403.19</v>
      </c>
      <c r="D22" s="56">
        <v>1.3791599999999999E-3</v>
      </c>
      <c r="E22" s="56">
        <v>1.42662E-3</v>
      </c>
      <c r="F22" s="64">
        <v>0</v>
      </c>
      <c r="G22" s="42">
        <v>3911</v>
      </c>
      <c r="H22" s="43">
        <v>3911</v>
      </c>
      <c r="I22" s="65">
        <v>10519</v>
      </c>
      <c r="J22" s="42">
        <v>126130</v>
      </c>
      <c r="K22" s="42">
        <v>-83331</v>
      </c>
      <c r="L22" s="42">
        <v>-74390</v>
      </c>
      <c r="M22" s="44">
        <v>113636</v>
      </c>
      <c r="N22" s="65">
        <v>36560</v>
      </c>
      <c r="O22" s="42">
        <v>14172.896816655835</v>
      </c>
      <c r="P22" s="42">
        <v>50732.896816655833</v>
      </c>
      <c r="Q22" s="42">
        <v>0</v>
      </c>
      <c r="R22" s="44">
        <v>50732.896816655833</v>
      </c>
      <c r="S22" s="45">
        <v>4840</v>
      </c>
      <c r="T22" s="65">
        <v>13108</v>
      </c>
      <c r="U22" s="42">
        <v>60627</v>
      </c>
      <c r="V22" s="42">
        <v>92714</v>
      </c>
      <c r="W22" s="42">
        <v>25705.728547177256</v>
      </c>
      <c r="X22" s="44">
        <v>192154.72854717725</v>
      </c>
      <c r="Y22" s="65">
        <v>43315</v>
      </c>
      <c r="Z22" s="42">
        <v>50436</v>
      </c>
      <c r="AA22" s="42">
        <v>79558</v>
      </c>
      <c r="AB22" s="42">
        <v>1596.0172703973476</v>
      </c>
      <c r="AC22" s="43">
        <v>174905.01727039734</v>
      </c>
      <c r="AD22" s="65">
        <v>19991.825011721739</v>
      </c>
      <c r="AE22" s="42">
        <v>7151.4941583760829</v>
      </c>
      <c r="AF22" s="42">
        <v>-16677.277137970785</v>
      </c>
      <c r="AG22" s="42">
        <v>6783.6692446528759</v>
      </c>
      <c r="AH22" s="42">
        <v>0</v>
      </c>
      <c r="AI22" s="44">
        <v>0</v>
      </c>
    </row>
    <row r="23" spans="1:35">
      <c r="A23" s="46">
        <v>50660</v>
      </c>
      <c r="B23" s="55" t="s">
        <v>288</v>
      </c>
      <c r="C23" s="45">
        <v>5739432.6500000004</v>
      </c>
      <c r="D23" s="56">
        <v>3.1738240000000001E-2</v>
      </c>
      <c r="E23" s="56">
        <v>3.088958E-2</v>
      </c>
      <c r="F23" s="64">
        <v>0</v>
      </c>
      <c r="G23" s="42">
        <v>90004</v>
      </c>
      <c r="H23" s="43">
        <v>90004</v>
      </c>
      <c r="I23" s="65">
        <v>242079</v>
      </c>
      <c r="J23" s="42">
        <v>2902606</v>
      </c>
      <c r="K23" s="42">
        <v>-1917669</v>
      </c>
      <c r="L23" s="42">
        <v>-1711921</v>
      </c>
      <c r="M23" s="44">
        <v>2615067</v>
      </c>
      <c r="N23" s="65">
        <v>841355</v>
      </c>
      <c r="O23" s="42">
        <v>-19971.604760019807</v>
      </c>
      <c r="P23" s="42">
        <v>821383.39523998019</v>
      </c>
      <c r="Q23" s="42">
        <v>0</v>
      </c>
      <c r="R23" s="44">
        <v>821383.39523998019</v>
      </c>
      <c r="S23" s="45">
        <v>111375</v>
      </c>
      <c r="T23" s="65">
        <v>301660</v>
      </c>
      <c r="U23" s="42">
        <v>1395196</v>
      </c>
      <c r="V23" s="42">
        <v>2133610</v>
      </c>
      <c r="W23" s="42">
        <v>16117.968995097021</v>
      </c>
      <c r="X23" s="44">
        <v>3846583.9689950971</v>
      </c>
      <c r="Y23" s="65">
        <v>996794</v>
      </c>
      <c r="Z23" s="42">
        <v>1160678</v>
      </c>
      <c r="AA23" s="42">
        <v>1830857</v>
      </c>
      <c r="AB23" s="42">
        <v>69500.517746683967</v>
      </c>
      <c r="AC23" s="43">
        <v>4057829.5177466841</v>
      </c>
      <c r="AD23" s="65">
        <v>107605.27856185388</v>
      </c>
      <c r="AE23" s="42">
        <v>-54754.525879274384</v>
      </c>
      <c r="AF23" s="42">
        <v>-417504.99938000285</v>
      </c>
      <c r="AG23" s="42">
        <v>153408.69794583638</v>
      </c>
      <c r="AH23" s="42">
        <v>0</v>
      </c>
      <c r="AI23" s="44">
        <v>0</v>
      </c>
    </row>
    <row r="24" spans="1:35">
      <c r="A24" s="46">
        <v>50665</v>
      </c>
      <c r="B24" s="55" t="s">
        <v>289</v>
      </c>
      <c r="C24" s="45">
        <v>303196.21999999997</v>
      </c>
      <c r="D24" s="56">
        <v>1.6766299999999999E-3</v>
      </c>
      <c r="E24" s="56">
        <v>1.7610600000000001E-3</v>
      </c>
      <c r="F24" s="64">
        <v>0</v>
      </c>
      <c r="G24" s="42">
        <v>4755</v>
      </c>
      <c r="H24" s="43">
        <v>4755</v>
      </c>
      <c r="I24" s="65">
        <v>12788</v>
      </c>
      <c r="J24" s="42">
        <v>153335</v>
      </c>
      <c r="K24" s="42">
        <v>-101304</v>
      </c>
      <c r="L24" s="42">
        <v>-90435</v>
      </c>
      <c r="M24" s="44">
        <v>138146</v>
      </c>
      <c r="N24" s="65">
        <v>44446</v>
      </c>
      <c r="O24" s="42">
        <v>313.05008786414379</v>
      </c>
      <c r="P24" s="42">
        <v>44759.050087864147</v>
      </c>
      <c r="Q24" s="42">
        <v>0</v>
      </c>
      <c r="R24" s="44">
        <v>44759.050087864147</v>
      </c>
      <c r="S24" s="45">
        <v>5884</v>
      </c>
      <c r="T24" s="65">
        <v>15936</v>
      </c>
      <c r="U24" s="42">
        <v>73704</v>
      </c>
      <c r="V24" s="42">
        <v>112712</v>
      </c>
      <c r="W24" s="42">
        <v>4751.1690212709527</v>
      </c>
      <c r="X24" s="44">
        <v>207103.16902127097</v>
      </c>
      <c r="Y24" s="65">
        <v>52657</v>
      </c>
      <c r="Z24" s="42">
        <v>61315</v>
      </c>
      <c r="AA24" s="42">
        <v>96718</v>
      </c>
      <c r="AB24" s="42">
        <v>6570.7200268426604</v>
      </c>
      <c r="AC24" s="43">
        <v>217260.72002684267</v>
      </c>
      <c r="AD24" s="65">
        <v>7079.5375997522151</v>
      </c>
      <c r="AE24" s="42">
        <v>-3042.3412065012517</v>
      </c>
      <c r="AF24" s="42">
        <v>-22478.793945075289</v>
      </c>
      <c r="AG24" s="42">
        <v>8284.0465462526226</v>
      </c>
      <c r="AH24" s="42">
        <v>0</v>
      </c>
      <c r="AI24" s="44">
        <v>0</v>
      </c>
    </row>
    <row r="25" spans="1:35">
      <c r="A25" s="46">
        <v>50670</v>
      </c>
      <c r="B25" s="55" t="s">
        <v>290</v>
      </c>
      <c r="C25" s="45">
        <v>1136001.5</v>
      </c>
      <c r="D25" s="56">
        <v>6.2819199999999999E-3</v>
      </c>
      <c r="E25" s="56">
        <v>6.5734599999999997E-3</v>
      </c>
      <c r="F25" s="64">
        <v>0</v>
      </c>
      <c r="G25" s="42">
        <v>17814</v>
      </c>
      <c r="H25" s="43">
        <v>17814</v>
      </c>
      <c r="I25" s="65">
        <v>47915</v>
      </c>
      <c r="J25" s="42">
        <v>574510</v>
      </c>
      <c r="K25" s="42">
        <v>-379562</v>
      </c>
      <c r="L25" s="42">
        <v>-338839</v>
      </c>
      <c r="M25" s="44">
        <v>517598</v>
      </c>
      <c r="N25" s="65">
        <v>166529</v>
      </c>
      <c r="O25" s="42">
        <v>1666.2774569454368</v>
      </c>
      <c r="P25" s="42">
        <v>168195.27745694545</v>
      </c>
      <c r="Q25" s="42">
        <v>0</v>
      </c>
      <c r="R25" s="44">
        <v>168195.27745694545</v>
      </c>
      <c r="S25" s="45">
        <v>22044</v>
      </c>
      <c r="T25" s="65">
        <v>59707</v>
      </c>
      <c r="U25" s="42">
        <v>276150</v>
      </c>
      <c r="V25" s="42">
        <v>422303</v>
      </c>
      <c r="W25" s="42">
        <v>13884.7224448006</v>
      </c>
      <c r="X25" s="44">
        <v>772044.72244480054</v>
      </c>
      <c r="Y25" s="65">
        <v>197294</v>
      </c>
      <c r="Z25" s="42">
        <v>229732</v>
      </c>
      <c r="AA25" s="42">
        <v>362380</v>
      </c>
      <c r="AB25" s="42">
        <v>11423.651899614351</v>
      </c>
      <c r="AC25" s="43">
        <v>800829.65189961437</v>
      </c>
      <c r="AD25" s="65">
        <v>27096.305472972152</v>
      </c>
      <c r="AE25" s="42">
        <v>-6916.0568655249117</v>
      </c>
      <c r="AF25" s="42">
        <v>-79966.062549789742</v>
      </c>
      <c r="AG25" s="42">
        <v>31000.884487528674</v>
      </c>
      <c r="AH25" s="42">
        <v>0</v>
      </c>
      <c r="AI25" s="44">
        <v>0</v>
      </c>
    </row>
    <row r="26" spans="1:35">
      <c r="A26" s="46">
        <v>53729</v>
      </c>
      <c r="B26" s="55" t="s">
        <v>310</v>
      </c>
      <c r="C26" s="45">
        <v>2516194.44</v>
      </c>
      <c r="D26" s="56">
        <v>1.391419E-2</v>
      </c>
      <c r="E26" s="56">
        <v>1.6488010000000001E-2</v>
      </c>
      <c r="F26" s="64">
        <v>0</v>
      </c>
      <c r="G26" s="42">
        <v>39458</v>
      </c>
      <c r="H26" s="43">
        <v>39458</v>
      </c>
      <c r="I26" s="65">
        <v>106129</v>
      </c>
      <c r="J26" s="42">
        <v>1272516</v>
      </c>
      <c r="K26" s="42">
        <v>-840715</v>
      </c>
      <c r="L26" s="42">
        <v>-750514</v>
      </c>
      <c r="M26" s="44">
        <v>1146457</v>
      </c>
      <c r="N26" s="65">
        <v>368854</v>
      </c>
      <c r="O26" s="42">
        <v>23585.524401642608</v>
      </c>
      <c r="P26" s="42">
        <v>392439.52440164261</v>
      </c>
      <c r="Q26" s="42">
        <v>0</v>
      </c>
      <c r="R26" s="44">
        <v>392439.52440164261</v>
      </c>
      <c r="S26" s="45">
        <v>48827</v>
      </c>
      <c r="T26" s="65">
        <v>132249</v>
      </c>
      <c r="U26" s="42">
        <v>611660</v>
      </c>
      <c r="V26" s="42">
        <v>935384</v>
      </c>
      <c r="W26" s="42">
        <v>55837.425807564796</v>
      </c>
      <c r="X26" s="44">
        <v>1735130.4258075648</v>
      </c>
      <c r="Y26" s="65">
        <v>436999</v>
      </c>
      <c r="Z26" s="42">
        <v>508847</v>
      </c>
      <c r="AA26" s="42">
        <v>802656</v>
      </c>
      <c r="AB26" s="42">
        <v>3451.8773542889257</v>
      </c>
      <c r="AC26" s="43">
        <v>1751953.8773542889</v>
      </c>
      <c r="AD26" s="65">
        <v>80480.36772601663</v>
      </c>
      <c r="AE26" s="42">
        <v>2001.9688529805644</v>
      </c>
      <c r="AF26" s="42">
        <v>-170645.44677695705</v>
      </c>
      <c r="AG26" s="42">
        <v>71339.658651235659</v>
      </c>
      <c r="AH26" s="42">
        <v>0</v>
      </c>
      <c r="AI26" s="44">
        <v>0</v>
      </c>
    </row>
    <row r="27" spans="1:35">
      <c r="A27" s="46">
        <v>54520</v>
      </c>
      <c r="B27" s="55" t="s">
        <v>317</v>
      </c>
      <c r="C27" s="45">
        <v>5494279.7599999998</v>
      </c>
      <c r="D27" s="56">
        <v>3.0382579999999999E-2</v>
      </c>
      <c r="E27" s="56">
        <v>2.6631579999999998E-2</v>
      </c>
      <c r="F27" s="64">
        <v>0</v>
      </c>
      <c r="G27" s="42">
        <v>86159</v>
      </c>
      <c r="H27" s="43">
        <v>86159</v>
      </c>
      <c r="I27" s="65">
        <v>231739</v>
      </c>
      <c r="J27" s="42">
        <v>2778624</v>
      </c>
      <c r="K27" s="42">
        <v>-1835758</v>
      </c>
      <c r="L27" s="42">
        <v>-1638798</v>
      </c>
      <c r="M27" s="44">
        <v>2503367</v>
      </c>
      <c r="N27" s="65">
        <v>805417</v>
      </c>
      <c r="O27" s="42">
        <v>33799.929805125088</v>
      </c>
      <c r="P27" s="42">
        <v>839216.92980512511</v>
      </c>
      <c r="Q27" s="42">
        <v>0</v>
      </c>
      <c r="R27" s="44">
        <v>839216.92980512511</v>
      </c>
      <c r="S27" s="45">
        <v>106618</v>
      </c>
      <c r="T27" s="65">
        <v>288775</v>
      </c>
      <c r="U27" s="42">
        <v>1335602</v>
      </c>
      <c r="V27" s="42">
        <v>2042475</v>
      </c>
      <c r="W27" s="42">
        <v>102313.56602882787</v>
      </c>
      <c r="X27" s="44">
        <v>3769165.5660288278</v>
      </c>
      <c r="Y27" s="65">
        <v>954217</v>
      </c>
      <c r="Z27" s="42">
        <v>1111101</v>
      </c>
      <c r="AA27" s="42">
        <v>1752654</v>
      </c>
      <c r="AB27" s="42">
        <v>61349.379744523241</v>
      </c>
      <c r="AC27" s="43">
        <v>3879321.3797445232</v>
      </c>
      <c r="AD27" s="65">
        <v>156685.9105840789</v>
      </c>
      <c r="AE27" s="42">
        <v>-16457.255755796607</v>
      </c>
      <c r="AF27" s="42">
        <v>-393165.06223781593</v>
      </c>
      <c r="AG27" s="42">
        <v>142780.59369383828</v>
      </c>
      <c r="AH27" s="42">
        <v>0</v>
      </c>
      <c r="AI27" s="44">
        <v>0</v>
      </c>
    </row>
    <row r="28" spans="1:35">
      <c r="A28" s="46">
        <v>54523</v>
      </c>
      <c r="B28" s="55" t="s">
        <v>318</v>
      </c>
      <c r="C28" s="45">
        <v>14902290.550000001</v>
      </c>
      <c r="D28" s="56">
        <v>8.2407519999999998E-2</v>
      </c>
      <c r="E28" s="56">
        <v>9.1841560000000003E-2</v>
      </c>
      <c r="F28" s="64">
        <v>0</v>
      </c>
      <c r="G28" s="42">
        <v>233692</v>
      </c>
      <c r="H28" s="43">
        <v>233692</v>
      </c>
      <c r="I28" s="65">
        <v>628553</v>
      </c>
      <c r="J28" s="42">
        <v>7536540</v>
      </c>
      <c r="K28" s="42">
        <v>-4979178</v>
      </c>
      <c r="L28" s="42">
        <v>-4444959</v>
      </c>
      <c r="M28" s="44">
        <v>6789953</v>
      </c>
      <c r="N28" s="65">
        <v>2184556</v>
      </c>
      <c r="O28" s="42">
        <v>-738450.4858594595</v>
      </c>
      <c r="P28" s="42">
        <v>1446105.5141405405</v>
      </c>
      <c r="Q28" s="42">
        <v>0</v>
      </c>
      <c r="R28" s="44">
        <v>1446105.5141405405</v>
      </c>
      <c r="S28" s="45">
        <v>289182</v>
      </c>
      <c r="T28" s="65">
        <v>783252</v>
      </c>
      <c r="U28" s="42">
        <v>3622590</v>
      </c>
      <c r="V28" s="42">
        <v>5539863</v>
      </c>
      <c r="W28" s="42">
        <v>0</v>
      </c>
      <c r="X28" s="44">
        <v>9945705</v>
      </c>
      <c r="Y28" s="65">
        <v>2588149</v>
      </c>
      <c r="Z28" s="42">
        <v>3013671</v>
      </c>
      <c r="AA28" s="42">
        <v>4753772</v>
      </c>
      <c r="AB28" s="42">
        <v>1264411.8407391671</v>
      </c>
      <c r="AC28" s="43">
        <v>11620003.840739166</v>
      </c>
      <c r="AD28" s="65">
        <v>-418053.4858594595</v>
      </c>
      <c r="AE28" s="42">
        <v>-563054.64767879783</v>
      </c>
      <c r="AF28" s="42">
        <v>-1107651.1230380412</v>
      </c>
      <c r="AG28" s="42">
        <v>414460.41583713226</v>
      </c>
      <c r="AH28" s="42">
        <v>0</v>
      </c>
      <c r="AI28" s="44">
        <v>0</v>
      </c>
    </row>
    <row r="29" spans="1:35">
      <c r="A29" s="46">
        <v>54527</v>
      </c>
      <c r="B29" s="55" t="s">
        <v>320</v>
      </c>
      <c r="C29" s="45">
        <v>141388057.77000001</v>
      </c>
      <c r="D29" s="56">
        <v>0.78185563999999996</v>
      </c>
      <c r="E29" s="56">
        <v>0.7738567300000001</v>
      </c>
      <c r="F29" s="64">
        <v>0</v>
      </c>
      <c r="G29" s="42">
        <v>2217198</v>
      </c>
      <c r="H29" s="43">
        <v>2217198</v>
      </c>
      <c r="I29" s="65">
        <v>5963503</v>
      </c>
      <c r="J29" s="42">
        <v>71504235</v>
      </c>
      <c r="K29" s="42">
        <v>-47240812</v>
      </c>
      <c r="L29" s="42">
        <v>-42172319</v>
      </c>
      <c r="M29" s="44">
        <v>64420858</v>
      </c>
      <c r="N29" s="65">
        <v>20726353</v>
      </c>
      <c r="O29" s="42">
        <v>-703843.06685298414</v>
      </c>
      <c r="P29" s="42">
        <v>20022509.933147017</v>
      </c>
      <c r="Q29" s="42">
        <v>0</v>
      </c>
      <c r="R29" s="44">
        <v>20022509.933147017</v>
      </c>
      <c r="S29" s="45">
        <v>2743668</v>
      </c>
      <c r="T29" s="65">
        <v>7431238</v>
      </c>
      <c r="U29" s="42">
        <v>34369945</v>
      </c>
      <c r="V29" s="42">
        <v>52560416</v>
      </c>
      <c r="W29" s="42">
        <v>417510.41078259872</v>
      </c>
      <c r="X29" s="44">
        <v>94779109.410782605</v>
      </c>
      <c r="Y29" s="65">
        <v>24555518</v>
      </c>
      <c r="Z29" s="42">
        <v>28592721</v>
      </c>
      <c r="AA29" s="42">
        <v>45102240</v>
      </c>
      <c r="AB29" s="42">
        <v>2111281.958968814</v>
      </c>
      <c r="AC29" s="43">
        <v>100361760.95896882</v>
      </c>
      <c r="AD29" s="65">
        <v>2436667.3042691913</v>
      </c>
      <c r="AE29" s="42">
        <v>-1523921.2556361144</v>
      </c>
      <c r="AF29" s="42">
        <v>-10292433.094315214</v>
      </c>
      <c r="AG29" s="42">
        <v>3797035.4974959227</v>
      </c>
      <c r="AH29" s="42">
        <v>0</v>
      </c>
      <c r="AI29" s="44">
        <v>0</v>
      </c>
    </row>
    <row r="30" spans="1:35">
      <c r="A30" s="46">
        <v>58676</v>
      </c>
      <c r="B30" s="55" t="s">
        <v>339</v>
      </c>
      <c r="C30" s="45">
        <v>277501.08</v>
      </c>
      <c r="D30" s="56">
        <v>1.53454E-3</v>
      </c>
      <c r="E30" s="56">
        <v>2.1121600000000001E-3</v>
      </c>
      <c r="F30" s="64">
        <v>0</v>
      </c>
      <c r="G30" s="42">
        <v>4352</v>
      </c>
      <c r="H30" s="43">
        <v>4352</v>
      </c>
      <c r="I30" s="65">
        <v>11705</v>
      </c>
      <c r="J30" s="42">
        <v>140341</v>
      </c>
      <c r="K30" s="42">
        <v>-92719</v>
      </c>
      <c r="L30" s="42">
        <v>-82771</v>
      </c>
      <c r="M30" s="44">
        <v>126438</v>
      </c>
      <c r="N30" s="65">
        <v>40679</v>
      </c>
      <c r="O30" s="42">
        <v>3624.260721150074</v>
      </c>
      <c r="P30" s="42">
        <v>44303.260721150073</v>
      </c>
      <c r="Q30" s="42">
        <v>0</v>
      </c>
      <c r="R30" s="44">
        <v>44303.260721150073</v>
      </c>
      <c r="S30" s="45">
        <v>5385</v>
      </c>
      <c r="T30" s="65">
        <v>14585</v>
      </c>
      <c r="U30" s="42">
        <v>67458</v>
      </c>
      <c r="V30" s="42">
        <v>103160</v>
      </c>
      <c r="W30" s="42">
        <v>15674.747812763671</v>
      </c>
      <c r="X30" s="44">
        <v>200877.74781276367</v>
      </c>
      <c r="Y30" s="65">
        <v>48195</v>
      </c>
      <c r="Z30" s="42">
        <v>56119</v>
      </c>
      <c r="AA30" s="42">
        <v>88522</v>
      </c>
      <c r="AB30" s="42">
        <v>13249.600607821087</v>
      </c>
      <c r="AC30" s="43">
        <v>206085.60060782108</v>
      </c>
      <c r="AD30" s="65">
        <v>9919.7415747101368</v>
      </c>
      <c r="AE30" s="42">
        <v>-3088.3838291196439</v>
      </c>
      <c r="AF30" s="42">
        <v>-20313.964429075892</v>
      </c>
      <c r="AG30" s="42">
        <v>8274.7538884279929</v>
      </c>
      <c r="AH30" s="42">
        <v>0</v>
      </c>
      <c r="AI30" s="44">
        <v>0</v>
      </c>
    </row>
    <row r="31" spans="1:35">
      <c r="A31" s="46">
        <v>58680</v>
      </c>
      <c r="B31" s="55" t="s">
        <v>342</v>
      </c>
      <c r="C31" s="45">
        <v>1602500.03</v>
      </c>
      <c r="D31" s="56">
        <v>8.8615900000000008E-3</v>
      </c>
      <c r="E31" s="56">
        <v>8.29213E-3</v>
      </c>
      <c r="F31" s="64">
        <v>0</v>
      </c>
      <c r="G31" s="42">
        <v>25130</v>
      </c>
      <c r="H31" s="43">
        <v>25130</v>
      </c>
      <c r="I31" s="65">
        <v>67591</v>
      </c>
      <c r="J31" s="42">
        <v>810432</v>
      </c>
      <c r="K31" s="42">
        <v>-535430</v>
      </c>
      <c r="L31" s="42">
        <v>-477983</v>
      </c>
      <c r="M31" s="44">
        <v>730149</v>
      </c>
      <c r="N31" s="65">
        <v>234913</v>
      </c>
      <c r="O31" s="42">
        <v>-12682.892447107726</v>
      </c>
      <c r="P31" s="42">
        <v>222230.10755289227</v>
      </c>
      <c r="Q31" s="42">
        <v>0</v>
      </c>
      <c r="R31" s="44">
        <v>222230.10755289227</v>
      </c>
      <c r="S31" s="45">
        <v>31097</v>
      </c>
      <c r="T31" s="65">
        <v>84226</v>
      </c>
      <c r="U31" s="42">
        <v>389551</v>
      </c>
      <c r="V31" s="42">
        <v>595722</v>
      </c>
      <c r="W31" s="42">
        <v>8303.2192675236183</v>
      </c>
      <c r="X31" s="44">
        <v>1077802.2192675236</v>
      </c>
      <c r="Y31" s="65">
        <v>278313</v>
      </c>
      <c r="Z31" s="42">
        <v>324071</v>
      </c>
      <c r="AA31" s="42">
        <v>511191</v>
      </c>
      <c r="AB31" s="42">
        <v>29367.833372382676</v>
      </c>
      <c r="AC31" s="43">
        <v>1142942.8333723827</v>
      </c>
      <c r="AD31" s="65">
        <v>22840.088580773179</v>
      </c>
      <c r="AE31" s="42">
        <v>-16320.280995713791</v>
      </c>
      <c r="AF31" s="42">
        <v>-114033.4865136218</v>
      </c>
      <c r="AG31" s="42">
        <v>42373.064823703346</v>
      </c>
      <c r="AH31" s="42">
        <v>0</v>
      </c>
      <c r="AI31" s="44">
        <v>0</v>
      </c>
    </row>
    <row r="32" spans="1:35" s="4" customFormat="1" ht="13.5" thickBot="1">
      <c r="A32" s="96"/>
      <c r="B32" s="97"/>
      <c r="C32" s="95"/>
      <c r="D32" s="88"/>
      <c r="E32" s="89"/>
      <c r="F32" s="90"/>
      <c r="G32" s="91"/>
      <c r="H32" s="92"/>
      <c r="I32" s="93"/>
      <c r="J32" s="91"/>
      <c r="K32" s="91"/>
      <c r="L32" s="91"/>
      <c r="M32" s="94"/>
      <c r="N32" s="93"/>
      <c r="O32" s="91"/>
      <c r="P32" s="91"/>
      <c r="Q32" s="91"/>
      <c r="R32" s="94"/>
      <c r="S32" s="95"/>
      <c r="T32" s="93"/>
      <c r="U32" s="91"/>
      <c r="V32" s="91"/>
      <c r="W32" s="91"/>
      <c r="X32" s="94"/>
      <c r="Y32" s="93"/>
      <c r="Z32" s="91"/>
      <c r="AA32" s="91"/>
      <c r="AB32" s="91"/>
      <c r="AC32" s="92"/>
      <c r="AD32" s="93"/>
      <c r="AE32" s="91"/>
      <c r="AF32" s="91"/>
      <c r="AG32" s="91"/>
      <c r="AH32" s="91"/>
      <c r="AI32" s="94"/>
    </row>
    <row r="33" spans="1:35" s="4" customFormat="1" ht="13.5" thickBot="1">
      <c r="A33" s="78" t="s">
        <v>463</v>
      </c>
      <c r="B33" s="79"/>
      <c r="C33" s="87">
        <f t="shared" ref="C33:AI33" si="1">SUM(C13:C32)</f>
        <v>180836531.20000005</v>
      </c>
      <c r="D33" s="80">
        <f t="shared" si="1"/>
        <v>0.99999999999999989</v>
      </c>
      <c r="E33" s="80">
        <f t="shared" si="1"/>
        <v>1.0000000000000002</v>
      </c>
      <c r="F33" s="82">
        <f t="shared" si="1"/>
        <v>0</v>
      </c>
      <c r="G33" s="81">
        <f t="shared" si="1"/>
        <v>2835815</v>
      </c>
      <c r="H33" s="83">
        <f t="shared" si="1"/>
        <v>2835815</v>
      </c>
      <c r="I33" s="82">
        <f t="shared" si="1"/>
        <v>7627372</v>
      </c>
      <c r="J33" s="84">
        <f t="shared" si="1"/>
        <v>91454523</v>
      </c>
      <c r="K33" s="84">
        <f t="shared" si="1"/>
        <v>-60421401</v>
      </c>
      <c r="L33" s="84">
        <f t="shared" si="1"/>
        <v>-53938752</v>
      </c>
      <c r="M33" s="85">
        <f t="shared" si="1"/>
        <v>82394824</v>
      </c>
      <c r="N33" s="86">
        <f t="shared" si="1"/>
        <v>26509181</v>
      </c>
      <c r="O33" s="84">
        <f t="shared" si="1"/>
        <v>-1450387.7480902581</v>
      </c>
      <c r="P33" s="84">
        <f t="shared" si="1"/>
        <v>25058793.251909744</v>
      </c>
      <c r="Q33" s="84">
        <f t="shared" si="1"/>
        <v>0</v>
      </c>
      <c r="R33" s="85">
        <f t="shared" si="1"/>
        <v>25058793.251909744</v>
      </c>
      <c r="S33" s="87">
        <f t="shared" si="1"/>
        <v>3509176</v>
      </c>
      <c r="T33" s="86">
        <f t="shared" si="1"/>
        <v>9504616</v>
      </c>
      <c r="U33" s="84">
        <f t="shared" si="1"/>
        <v>43959454</v>
      </c>
      <c r="V33" s="84">
        <f t="shared" si="1"/>
        <v>67225213</v>
      </c>
      <c r="W33" s="84">
        <f t="shared" si="1"/>
        <v>711128.55545154598</v>
      </c>
      <c r="X33" s="85">
        <f t="shared" si="1"/>
        <v>121400411.55545154</v>
      </c>
      <c r="Y33" s="86">
        <f t="shared" si="1"/>
        <v>31406714</v>
      </c>
      <c r="Z33" s="84">
        <f t="shared" si="1"/>
        <v>36570334</v>
      </c>
      <c r="AA33" s="84">
        <f t="shared" si="1"/>
        <v>57686146</v>
      </c>
      <c r="AB33" s="84">
        <f t="shared" si="1"/>
        <v>3738510.3822351736</v>
      </c>
      <c r="AC33" s="85">
        <f t="shared" si="1"/>
        <v>129401704.38223518</v>
      </c>
      <c r="AD33" s="82">
        <f t="shared" si="1"/>
        <v>2557954.8462460134</v>
      </c>
      <c r="AE33" s="84">
        <f t="shared" si="1"/>
        <v>-2265584.8729385529</v>
      </c>
      <c r="AF33" s="84">
        <f t="shared" si="1"/>
        <v>-13164291.692794953</v>
      </c>
      <c r="AG33" s="84">
        <f t="shared" si="1"/>
        <v>4870628.8927038629</v>
      </c>
      <c r="AH33" s="84">
        <f t="shared" si="1"/>
        <v>0</v>
      </c>
      <c r="AI33" s="85">
        <f t="shared" si="1"/>
        <v>0</v>
      </c>
    </row>
    <row r="34" spans="1:35" s="4" customFormat="1">
      <c r="A34" s="51"/>
      <c r="B34" s="52"/>
      <c r="C34" s="3"/>
      <c r="D34" s="28"/>
      <c r="E34" s="29"/>
      <c r="G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D34" s="3"/>
      <c r="AE34" s="3"/>
      <c r="AF34" s="3"/>
      <c r="AG34" s="3"/>
      <c r="AH34" s="3"/>
      <c r="AI34" s="3"/>
    </row>
    <row r="35" spans="1:35" s="4" customFormat="1">
      <c r="A35" s="51"/>
      <c r="B35" s="52"/>
      <c r="C35" s="3"/>
      <c r="D35" s="28"/>
      <c r="E35" s="29"/>
      <c r="G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D35" s="3"/>
      <c r="AE35" s="3"/>
      <c r="AF35" s="3"/>
      <c r="AG35" s="3"/>
      <c r="AH35" s="3"/>
      <c r="AI35" s="3"/>
    </row>
  </sheetData>
  <sortState xmlns:xlrd2="http://schemas.microsoft.com/office/spreadsheetml/2017/richdata2" ref="A13:AI31">
    <sortCondition ref="A13:A31"/>
  </sortState>
  <mergeCells count="7">
    <mergeCell ref="AD5:AI5"/>
    <mergeCell ref="F4:H4"/>
    <mergeCell ref="I4:M4"/>
    <mergeCell ref="N4:R4"/>
    <mergeCell ref="T4:X4"/>
    <mergeCell ref="Y4:AC4"/>
    <mergeCell ref="AD4:AI4"/>
  </mergeCells>
  <conditionalFormatting sqref="A13:B31 D13:AI31">
    <cfRule type="expression" dxfId="1" priority="3">
      <formula>NOT(INT(ROW(A13)/2)=ROW(A13)/2)</formula>
    </cfRule>
  </conditionalFormatting>
  <conditionalFormatting sqref="C13:C31">
    <cfRule type="expression" dxfId="0" priority="1">
      <formula>NOT(INT(ROW(C13)/2)=ROW(C13)/2)</formula>
    </cfRule>
  </conditionalFormatting>
  <pageMargins left="0.4" right="0.4" top="0.75" bottom="0.75" header="0.3" footer="0.3"/>
  <pageSetup scale="55" firstPageNumber="48" fitToHeight="0" orientation="landscape" useFirstPageNumber="1" r:id="rId1"/>
  <headerFooter scaleWithDoc="0">
    <oddHeader>&amp;L&amp;"-,Bold"&amp;13Appendix B: Collective OPEB Amounts - KERS Hazardous Insurance Plan</oddHeader>
    <oddFooter>&amp;L&amp;G&amp;R&amp;7Kentucky Employees Retirement System
Accounting Disclosure Information as of June 30, 2022
Page &amp;P</oddFooter>
  </headerFooter>
  <colBreaks count="3" manualBreakCount="3">
    <brk id="13" max="1048575" man="1"/>
    <brk id="19" max="1048575" man="1"/>
    <brk id="29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1A6ECDC68E440AD7AD86C2836C22A" ma:contentTypeVersion="1" ma:contentTypeDescription="Create a new document." ma:contentTypeScope="" ma:versionID="a9f4ebf88a8f13285776142b974ae7e2">
  <xsd:schema xmlns:xsd="http://www.w3.org/2001/XMLSchema" xmlns:xs="http://www.w3.org/2001/XMLSchema" xmlns:p="http://schemas.microsoft.com/office/2006/metadata/properties" xmlns:ns2="3c7baab3-4205-4c60-8859-b87c77d37771" targetNamespace="http://schemas.microsoft.com/office/2006/metadata/properties" ma:root="true" ma:fieldsID="d47b68ed8fb7180ea593c0fb05ead2b6" ns2:_="">
    <xsd:import namespace="3c7baab3-4205-4c60-8859-b87c77d37771"/>
    <xsd:element name="properties">
      <xsd:complexType>
        <xsd:sequence>
          <xsd:element name="documentManagement">
            <xsd:complexType>
              <xsd:all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baab3-4205-4c60-8859-b87c77d37771" elementFormDefault="qualified">
    <xsd:import namespace="http://schemas.microsoft.com/office/2006/documentManagement/types"/>
    <xsd:import namespace="http://schemas.microsoft.com/office/infopath/2007/PartnerControls"/>
    <xsd:element name="Sort_x0020_Order" ma:index="8" nillable="true" ma:displayName="Sort Order" ma:internalName="Sort_x0020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3c7baab3-4205-4c60-8859-b87c77d37771">5</Sort_x0020_Order>
  </documentManagement>
</p:properties>
</file>

<file path=customXml/itemProps1.xml><?xml version="1.0" encoding="utf-8"?>
<ds:datastoreItem xmlns:ds="http://schemas.openxmlformats.org/officeDocument/2006/customXml" ds:itemID="{889FD5BA-DF52-40B8-B8C5-DC283FF6D87C}"/>
</file>

<file path=customXml/itemProps2.xml><?xml version="1.0" encoding="utf-8"?>
<ds:datastoreItem xmlns:ds="http://schemas.openxmlformats.org/officeDocument/2006/customXml" ds:itemID="{6BA25651-8408-4CB2-A9F4-28E6098FEF96}"/>
</file>

<file path=customXml/itemProps3.xml><?xml version="1.0" encoding="utf-8"?>
<ds:datastoreItem xmlns:ds="http://schemas.openxmlformats.org/officeDocument/2006/customXml" ds:itemID="{C3EEA215-30FE-4466-A877-A8065EBEB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KERS NH</vt:lpstr>
      <vt:lpstr>KERS HZ</vt:lpstr>
      <vt:lpstr>'KERS HZ'!Print_Area</vt:lpstr>
      <vt:lpstr>'KERS NH'!Print_Area</vt:lpstr>
      <vt:lpstr>'KERS HZ'!Print_Titles</vt:lpstr>
      <vt:lpstr>'KERS 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GASB 75 KERS Tables</dc:title>
  <dc:creator/>
  <cp:lastModifiedBy/>
  <dcterms:created xsi:type="dcterms:W3CDTF">2006-09-16T00:00:00Z</dcterms:created>
  <dcterms:modified xsi:type="dcterms:W3CDTF">2023-03-28T20:49:29Z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0x0101004CC1A6ECDC68E440AD7AD86C2836C22A</vt:lpwstr>
  </property>
</Properties>
</file>